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mc:AlternateContent xmlns:mc="http://schemas.openxmlformats.org/markup-compatibility/2006">
    <mc:Choice Requires="x15">
      <x15ac:absPath xmlns:x15ac="http://schemas.microsoft.com/office/spreadsheetml/2010/11/ac" url="C:\Users\Gebruiker\Documents\EPS PROJECT\EPS project\"/>
    </mc:Choice>
  </mc:AlternateContent>
  <xr:revisionPtr revIDLastSave="0" documentId="13_ncr:1_{9C45D7DE-A288-487E-82D4-2F19837DE354}" xr6:coauthVersionLast="45" xr6:coauthVersionMax="45" xr10:uidLastSave="{00000000-0000-0000-0000-000000000000}"/>
  <bookViews>
    <workbookView xWindow="-120" yWindow="-120" windowWidth="20730" windowHeight="11160" xr2:uid="{00000000-000D-0000-FFFF-FFFF00000000}"/>
  </bookViews>
  <sheets>
    <sheet name="GanttChart" sheetId="9" r:id="rId1"/>
    <sheet name="GanttChartPro" sheetId="12" r:id="rId2"/>
    <sheet name="Help" sheetId="6" r:id="rId3"/>
    <sheet name="TermsOfUse" sheetId="11" r:id="rId4"/>
  </sheets>
  <definedNames>
    <definedName name="_xlnm.Print_Area" localSheetId="0">GanttChart!$A$1:$BN$53</definedName>
    <definedName name="_xlnm.Print_Area" localSheetId="1">GanttChartPro!$A$1:$C$47</definedName>
    <definedName name="_xlnm.Print_Titles" localSheetId="0">GanttChart!$4:$7</definedName>
    <definedName name="prevWBS" localSheetId="0">GanttChart!$A1048576</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9" l="1"/>
  <c r="I29" i="9"/>
  <c r="I28" i="9"/>
  <c r="I31" i="9"/>
  <c r="I27" i="9"/>
  <c r="I32" i="9"/>
  <c r="I40" i="9"/>
  <c r="I35" i="9"/>
  <c r="I30" i="9"/>
  <c r="F8" i="9"/>
  <c r="I20" i="9"/>
  <c r="I17" i="9"/>
  <c r="I25" i="9"/>
  <c r="I24" i="9"/>
  <c r="I36" i="9"/>
  <c r="I37" i="9"/>
  <c r="I38" i="9"/>
  <c r="I39" i="9"/>
  <c r="I47" i="9" l="1"/>
  <c r="I52" i="9"/>
  <c r="I43" i="9"/>
  <c r="I34" i="9"/>
  <c r="I18" i="9"/>
  <c r="I23" i="9"/>
  <c r="A69" i="9" l="1"/>
  <c r="F65" i="9" l="1"/>
  <c r="F66" i="9" s="1"/>
  <c r="I66" i="9" s="1"/>
  <c r="F64" i="9"/>
  <c r="I64" i="9" s="1"/>
  <c r="I8" i="9"/>
  <c r="F67" i="9" l="1"/>
  <c r="I67" i="9" s="1"/>
  <c r="I65" i="9"/>
  <c r="K6" i="9" l="1"/>
  <c r="K5" i="9" s="1"/>
  <c r="I15" i="9" l="1"/>
  <c r="I12" i="9"/>
  <c r="I10" i="9"/>
  <c r="I9" i="9"/>
  <c r="I16" i="9"/>
  <c r="K7" i="9"/>
  <c r="K4" i="9"/>
  <c r="A65" i="9"/>
  <c r="A66" i="9" s="1"/>
  <c r="A67" i="9" s="1"/>
  <c r="A68" i="9" s="1"/>
  <c r="I13" i="9" l="1"/>
  <c r="I14" i="9" l="1"/>
  <c r="L6" i="9" l="1"/>
  <c r="M6" i="9" l="1"/>
  <c r="N6" i="9" l="1"/>
  <c r="O6" i="9" l="1"/>
  <c r="I19" i="9"/>
  <c r="I11" i="9" l="1"/>
  <c r="P6" i="9"/>
  <c r="L7" i="9"/>
  <c r="Q6" i="9" l="1"/>
  <c r="R6" i="9" s="1"/>
  <c r="M7" i="9"/>
  <c r="S6" i="9" l="1"/>
  <c r="R7" i="9"/>
  <c r="R5" i="9"/>
  <c r="R4" i="9"/>
  <c r="N7" i="9"/>
  <c r="T6" i="9" l="1"/>
  <c r="S7" i="9"/>
  <c r="O7" i="9"/>
  <c r="U6" i="9" l="1"/>
  <c r="T7" i="9"/>
  <c r="P7" i="9"/>
  <c r="V6" i="9" l="1"/>
  <c r="U7" i="9"/>
  <c r="Q7" i="9"/>
  <c r="V7" i="9" l="1"/>
  <c r="W6" i="9"/>
  <c r="X6" i="9" l="1"/>
  <c r="W7" i="9"/>
  <c r="X7" i="9" l="1"/>
  <c r="Y6" i="9"/>
  <c r="Z6" i="9" l="1"/>
  <c r="Y7" i="9"/>
  <c r="Y4" i="9"/>
  <c r="Y5" i="9"/>
  <c r="Z7" i="9" l="1"/>
  <c r="AA6" i="9"/>
  <c r="AB6" i="9" l="1"/>
  <c r="AA7" i="9"/>
  <c r="AC6" i="9" l="1"/>
  <c r="AB7" i="9"/>
  <c r="AD6" i="9" l="1"/>
  <c r="AC7" i="9"/>
  <c r="AD7" i="9" l="1"/>
  <c r="AE6" i="9"/>
  <c r="AE7" i="9" l="1"/>
  <c r="AF6" i="9"/>
  <c r="AG6" i="9" l="1"/>
  <c r="AF7" i="9"/>
  <c r="AF5" i="9"/>
  <c r="AF4" i="9"/>
  <c r="AG7" i="9" l="1"/>
  <c r="AH6" i="9"/>
  <c r="AH7" i="9" l="1"/>
  <c r="AI6" i="9"/>
  <c r="AJ6" i="9" l="1"/>
  <c r="AI7" i="9"/>
  <c r="AJ7" i="9" l="1"/>
  <c r="AK6" i="9"/>
  <c r="AL6" i="9" l="1"/>
  <c r="AK7" i="9"/>
  <c r="AL7" i="9" l="1"/>
  <c r="AM6" i="9"/>
  <c r="AM7" i="9" l="1"/>
  <c r="AM5" i="9"/>
  <c r="AM4" i="9"/>
  <c r="AN6" i="9"/>
  <c r="AO6" i="9" l="1"/>
  <c r="AN7" i="9"/>
  <c r="AP6" i="9" l="1"/>
  <c r="AO7" i="9"/>
  <c r="AP7" i="9" l="1"/>
  <c r="AQ6" i="9"/>
  <c r="AR6" i="9" l="1"/>
  <c r="AQ7" i="9"/>
  <c r="AS6" i="9" l="1"/>
  <c r="AR7" i="9"/>
  <c r="AT6" i="9" l="1"/>
  <c r="AS7" i="9"/>
  <c r="AT4" i="9" l="1"/>
  <c r="AT7" i="9"/>
  <c r="AT5" i="9"/>
  <c r="AU6" i="9"/>
  <c r="AV6" i="9" l="1"/>
  <c r="AU7" i="9"/>
  <c r="AW6" i="9" l="1"/>
  <c r="AV7" i="9"/>
  <c r="AX6" i="9" l="1"/>
  <c r="AW7" i="9"/>
  <c r="AX7" i="9" l="1"/>
  <c r="AY6" i="9"/>
  <c r="AY7" i="9" l="1"/>
  <c r="AZ6" i="9"/>
  <c r="BA6" i="9" l="1"/>
  <c r="AZ7" i="9"/>
  <c r="BB6" i="9" l="1"/>
  <c r="BA5" i="9"/>
  <c r="BA7" i="9"/>
  <c r="BA4" i="9"/>
  <c r="BB7" i="9" l="1"/>
  <c r="BC6" i="9"/>
  <c r="BC7" i="9" l="1"/>
  <c r="BD6" i="9"/>
  <c r="BD7" i="9" l="1"/>
  <c r="BE6" i="9"/>
  <c r="BE7" i="9" l="1"/>
  <c r="BF6" i="9"/>
  <c r="BF7" i="9" l="1"/>
  <c r="BG6" i="9"/>
  <c r="BG7" i="9" l="1"/>
  <c r="BH6" i="9"/>
  <c r="BH5" i="9" l="1"/>
  <c r="BI6" i="9"/>
  <c r="BH4" i="9"/>
  <c r="BH7" i="9"/>
  <c r="BJ6" i="9" l="1"/>
  <c r="BI7" i="9"/>
  <c r="BK6" i="9" l="1"/>
  <c r="BJ7" i="9"/>
  <c r="BL6" i="9" l="1"/>
  <c r="BK7" i="9"/>
  <c r="BM6" i="9" l="1"/>
  <c r="BL7" i="9"/>
  <c r="BN6" i="9" l="1"/>
  <c r="BN7" i="9" s="1"/>
  <c r="BM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<sst xmlns="http://schemas.openxmlformats.org/spreadsheetml/2006/main" count="283" uniqueCount="235">
  <si>
    <t>[Company Name]</t>
  </si>
  <si>
    <t>WBS</t>
  </si>
  <si>
    <t>TEMPLATE ROWS</t>
  </si>
  <si>
    <t>Input Cell</t>
  </si>
  <si>
    <t>Label</t>
  </si>
  <si>
    <t>Getting Started Tips</t>
  </si>
  <si>
    <t>FAQs</t>
  </si>
  <si>
    <t>Q:</t>
  </si>
  <si>
    <t>Creating Task Dependencies</t>
  </si>
  <si>
    <t>[Task]</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</si>
  <si>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</si>
  <si>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</si>
  <si>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</si>
  <si>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</si>
  <si>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</si>
  <si>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</si>
  <si>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</si>
  <si>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</si>
  <si>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</si>
  <si>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</si>
  <si>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</si>
  <si>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</si>
  <si>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</si>
  <si>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</si>
  <si>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</si>
  <si>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</si>
  <si>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</si>
  <si>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</si>
  <si>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</si>
  <si>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</si>
  <si>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</si>
  <si>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</si>
  <si>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</si>
  <si>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</si>
  <si>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</si>
  <si>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</si>
  <si>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</si>
  <si>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</si>
  <si>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</si>
  <si>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</si>
  <si>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</si>
  <si>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</si>
  <si>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</si>
  <si>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</si>
  <si>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</si>
  <si>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</si>
  <si>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</si>
  <si>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</si>
  <si>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</si>
  <si>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</si>
  <si>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</si>
  <si>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</si>
  <si>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</si>
  <si>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</si>
  <si>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</si>
  <si>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</si>
  <si>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</si>
  <si>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</si>
  <si>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</si>
  <si>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</si>
  <si>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</si>
  <si>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</si>
  <si>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</si>
  <si>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</si>
  <si>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</si>
  <si>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</si>
  <si>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</si>
  <si>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</si>
  <si>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</si>
  <si>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</si>
  <si>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</si>
  <si>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</si>
  <si>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</si>
  <si>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</si>
  <si>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</si>
  <si>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</si>
  <si>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</si>
  <si>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</si>
  <si>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</si>
  <si>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r>
      <rPr>
        <i/>
        <u/>
        <sz val="8"/>
        <color theme="1" tint="0.34998626667073579"/>
        <rFont val="Arial"/>
        <family val="2"/>
      </rPr>
      <t>Gantt Chart Template</t>
    </r>
    <r>
      <rPr>
        <i/>
        <sz val="8"/>
        <color theme="1" tint="0.34998626667073579"/>
        <rFont val="Arial"/>
        <family val="2"/>
      </rPr>
      <t xml:space="preserve"> © 2006-2018 by Vertex42.com.</t>
    </r>
  </si>
  <si>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</si>
  <si>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</si>
  <si>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</si>
  <si>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</si>
  <si>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</si>
  <si>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</si>
  <si>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</si>
  <si>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</si>
  <si>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</si>
  <si>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</si>
  <si>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</si>
  <si>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</si>
  <si>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</si>
  <si>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</si>
  <si>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</si>
  <si>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</si>
  <si>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</si>
  <si>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</si>
  <si>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</si>
  <si>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</si>
  <si>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</si>
  <si>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</si>
  <si>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</si>
  <si>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</si>
  <si>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</si>
  <si>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</si>
  <si>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</si>
  <si>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</si>
  <si>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</si>
  <si>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</si>
  <si>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</si>
  <si>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</si>
  <si>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</si>
  <si>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</si>
  <si>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</si>
  <si>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</si>
  <si>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</si>
  <si>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</si>
  <si>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</si>
  <si>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</si>
  <si>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</si>
  <si>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</si>
  <si>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</si>
  <si>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</si>
  <si>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</si>
  <si>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</si>
  <si>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</si>
  <si>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</si>
  <si>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</si>
  <si>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</si>
  <si>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</si>
  <si>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</si>
  <si>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</si>
  <si>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</si>
  <si>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</si>
  <si>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</si>
  <si>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</si>
  <si>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</si>
  <si>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t>Project Proposal</t>
  </si>
  <si>
    <t xml:space="preserve">    Project Backlog</t>
  </si>
  <si>
    <t>1.1.1</t>
  </si>
  <si>
    <t>[Foldable disaster shelter] Project Schedule</t>
  </si>
  <si>
    <t>Andreea Popescu,Gabriel Givon</t>
  </si>
  <si>
    <t>1.1.2</t>
  </si>
  <si>
    <t>1.1.3</t>
  </si>
  <si>
    <t>1.1</t>
  </si>
  <si>
    <t>1.1.4</t>
  </si>
  <si>
    <t xml:space="preserve">    Selection of project proposal</t>
  </si>
  <si>
    <t xml:space="preserve">    Task Allocation</t>
  </si>
  <si>
    <t xml:space="preserve">    Creating of Gannt chart</t>
  </si>
  <si>
    <t xml:space="preserve">    Creation of the planner</t>
  </si>
  <si>
    <t xml:space="preserve">Project </t>
  </si>
  <si>
    <t>1.1.5</t>
  </si>
  <si>
    <t>[Subtask]</t>
  </si>
  <si>
    <t>1.2</t>
  </si>
  <si>
    <t>1.2.1</t>
  </si>
  <si>
    <t>[Main_Task]</t>
  </si>
  <si>
    <t>1.3</t>
  </si>
  <si>
    <t xml:space="preserve">  Specific planning</t>
  </si>
  <si>
    <t>Interim Report</t>
  </si>
  <si>
    <t>Prototype</t>
  </si>
  <si>
    <t>Testing</t>
  </si>
  <si>
    <t>Finalizing phase</t>
  </si>
  <si>
    <r>
      <t xml:space="preserve"> </t>
    </r>
    <r>
      <rPr>
        <b/>
        <sz val="9"/>
        <rFont val="Arial"/>
        <family val="2"/>
        <scheme val="minor"/>
      </rPr>
      <t xml:space="preserve"> Initial Planning</t>
    </r>
  </si>
  <si>
    <r>
      <t xml:space="preserve"> </t>
    </r>
    <r>
      <rPr>
        <b/>
        <sz val="9"/>
        <rFont val="Arial"/>
        <family val="2"/>
        <scheme val="minor"/>
      </rPr>
      <t xml:space="preserve"> Initial Research</t>
    </r>
  </si>
  <si>
    <t>1.2.2</t>
  </si>
  <si>
    <t>1.3.1</t>
  </si>
  <si>
    <t>1.3.2</t>
  </si>
  <si>
    <t xml:space="preserve">    "Black Box" System Diagram</t>
  </si>
  <si>
    <t xml:space="preserve">    Structural Drafts</t>
  </si>
  <si>
    <t>2.1</t>
  </si>
  <si>
    <t>2.2</t>
  </si>
  <si>
    <t xml:space="preserve">  Presentation</t>
  </si>
  <si>
    <t>3.1</t>
  </si>
  <si>
    <t>3.2</t>
  </si>
  <si>
    <t xml:space="preserve">  Assembly of the Materials</t>
  </si>
  <si>
    <t>4.1</t>
  </si>
  <si>
    <t>5.1</t>
  </si>
  <si>
    <t>4.2</t>
  </si>
  <si>
    <t>4.3</t>
  </si>
  <si>
    <t xml:space="preserve">  Functional Tests</t>
  </si>
  <si>
    <t xml:space="preserve">  Corrections</t>
  </si>
  <si>
    <t>5.2</t>
  </si>
  <si>
    <t>5.3</t>
  </si>
  <si>
    <t xml:space="preserve">  Upload Report</t>
  </si>
  <si>
    <t xml:space="preserve">  Poster</t>
  </si>
  <si>
    <t>5.4</t>
  </si>
  <si>
    <t>5.5</t>
  </si>
  <si>
    <t>5.6</t>
  </si>
  <si>
    <t>5.7</t>
  </si>
  <si>
    <t>5.8</t>
  </si>
  <si>
    <t xml:space="preserve">  Paper</t>
  </si>
  <si>
    <t xml:space="preserve">  Leaflet</t>
  </si>
  <si>
    <t xml:space="preserve">  Video</t>
  </si>
  <si>
    <t xml:space="preserve">  Review of the Wiki Content</t>
  </si>
  <si>
    <r>
      <t xml:space="preserve">    </t>
    </r>
    <r>
      <rPr>
        <b/>
        <sz val="9"/>
        <rFont val="Arial"/>
        <family val="2"/>
        <scheme val="minor"/>
      </rPr>
      <t>State of Art</t>
    </r>
  </si>
  <si>
    <t>1.2.2.1</t>
  </si>
  <si>
    <t>1.2.2.2</t>
  </si>
  <si>
    <t>1.2.2.3</t>
  </si>
  <si>
    <t>[Deliverable]</t>
  </si>
  <si>
    <t xml:space="preserve">  Prototype and Demonstration</t>
  </si>
  <si>
    <t xml:space="preserve">  Construction Hard-/Software</t>
  </si>
  <si>
    <t xml:space="preserve">  Report</t>
  </si>
  <si>
    <t xml:space="preserve">    Project Managment</t>
  </si>
  <si>
    <t xml:space="preserve">    Marketing Plan</t>
  </si>
  <si>
    <t xml:space="preserve">    Sustainability Concerns</t>
  </si>
  <si>
    <t xml:space="preserve">    Ethical Concers</t>
  </si>
  <si>
    <r>
      <t xml:space="preserve">  </t>
    </r>
    <r>
      <rPr>
        <b/>
        <sz val="9"/>
        <rFont val="Arial"/>
        <family val="2"/>
        <scheme val="minor"/>
      </rPr>
      <t>Presentation</t>
    </r>
  </si>
  <si>
    <t>2.1.1</t>
  </si>
  <si>
    <t>2.1.2</t>
  </si>
  <si>
    <t>2.1.3</t>
  </si>
  <si>
    <t>2.1.4</t>
  </si>
  <si>
    <t>2.1.5</t>
  </si>
  <si>
    <t xml:space="preserve">    [Task]</t>
  </si>
  <si>
    <t xml:space="preserve">    List of Materials</t>
  </si>
  <si>
    <t xml:space="preserve">  [Task]</t>
  </si>
  <si>
    <t xml:space="preserve">  [Deliverable]</t>
  </si>
  <si>
    <t xml:space="preserve">  Upload results of Functional Tests</t>
  </si>
  <si>
    <t>1.3.3</t>
  </si>
  <si>
    <t>1.3.4</t>
  </si>
  <si>
    <t xml:space="preserve">       Logo and Name</t>
  </si>
  <si>
    <t xml:space="preserve">       Structural Drawings</t>
  </si>
  <si>
    <t xml:space="preserve">       System Schematics</t>
  </si>
  <si>
    <t xml:space="preserve">       Cardboard Scale Model</t>
  </si>
  <si>
    <t xml:space="preserve">       Design improvements</t>
  </si>
  <si>
    <t>1.3.3.1</t>
  </si>
  <si>
    <t>1.3.3.2</t>
  </si>
  <si>
    <t>1.3.3.3</t>
  </si>
  <si>
    <t>1.3.3.4</t>
  </si>
  <si>
    <t>1.3.3.5</t>
  </si>
  <si>
    <t xml:space="preserve">    Design Thinking Techniques</t>
  </si>
  <si>
    <r>
      <t xml:space="preserve">    </t>
    </r>
    <r>
      <rPr>
        <b/>
        <sz val="9"/>
        <rFont val="Arial"/>
        <family val="2"/>
        <scheme val="minor"/>
      </rPr>
      <t>Design</t>
    </r>
  </si>
  <si>
    <t xml:space="preserve">       General Research</t>
  </si>
  <si>
    <t xml:space="preserve">       Competition Research</t>
  </si>
  <si>
    <t xml:space="preserve">       Conclusion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</si>
</sst>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72"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b/>
      <sz val="10"/>
      <color rgb="FF000000"/>
      <name val="Arial"/>
      <family val="2"/>
      <scheme val="minor"/>
    </font>
    <font>
      <sz val="10"/>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b/>
      <sz val="11"/>
      <color rgb="FF000000"/>
      <name val="Arial"/>
      <family val="2"/>
      <scheme val="min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b/>
      <sz val="9"/>
      <name val="Arial"/>
      <family val="2"/>
      <scheme val="minor"/>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65">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1" fillId="0" borderId="14" xfId="0" applyFont="1" applyBorder="1"/>
    <xf numFmtId="0" fontId="0" fillId="0" borderId="14" xfId="0" applyBorder="1"/>
    <xf numFmtId="0" fontId="0" fillId="0" borderId="0" xfId="0"/>
    <xf numFmtId="0" fontId="29" fillId="0" borderId="14" xfId="0" applyFont="1" applyBorder="1" applyAlignment="1">
      <alignment horizontal="left" wrapText="1"/>
    </xf>
    <xf numFmtId="0" fontId="5" fillId="0" borderId="14" xfId="0" applyFont="1" applyBorder="1" applyAlignment="1">
      <alignment horizontal="left" wrapText="1"/>
    </xf>
    <xf numFmtId="0" fontId="29" fillId="0" borderId="14" xfId="0" applyFont="1" applyBorder="1" applyAlignment="1">
      <alignment horizontal="left"/>
    </xf>
    <xf numFmtId="0" fontId="1" fillId="0" borderId="0" xfId="0" applyFont="1"/>
    <xf numFmtId="0" fontId="3" fillId="0" borderId="0" xfId="0" applyFont="1" applyAlignment="1">
      <alignment wrapText="1"/>
    </xf>
    <xf numFmtId="0" fontId="10" fillId="0" borderId="0" xfId="0" applyNumberFormat="1" applyFont="1" applyAlignment="1" applyProtection="1">
      <protection locked="0"/>
    </xf>
    <xf numFmtId="0" fontId="7" fillId="0" borderId="0" xfId="0" applyFont="1"/>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Border="1" applyAlignment="1">
      <alignment horizontal="left" vertical="center"/>
    </xf>
    <xf numFmtId="0" fontId="2" fillId="0" borderId="0" xfId="34" applyAlignment="1" applyProtection="1">
      <alignment horizontal="left"/>
    </xf>
    <xf numFmtId="0" fontId="0" fillId="0" borderId="0" xfId="0" applyProtection="1">
      <protection locked="0"/>
    </xf>
    <xf numFmtId="0" fontId="0" fillId="0" borderId="0" xfId="0" applyNumberFormat="1" applyProtection="1">
      <protection locked="0"/>
    </xf>
    <xf numFmtId="0" fontId="0" fillId="0" borderId="0" xfId="0" applyFill="1" applyBorder="1" applyProtection="1">
      <protection locked="0"/>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5" xfId="0" applyFont="1" applyBorder="1" applyAlignment="1">
      <alignment horizontal="left" wrapText="1"/>
    </xf>
    <xf numFmtId="0" fontId="30" fillId="0" borderId="14" xfId="34" applyFont="1" applyBorder="1" applyAlignment="1" applyProtection="1">
      <alignment horizontal="left" wrapText="1"/>
    </xf>
    <xf numFmtId="0" fontId="37" fillId="0" borderId="15" xfId="34" applyFont="1" applyBorder="1" applyAlignment="1" applyProtection="1">
      <alignment wrapText="1"/>
    </xf>
    <xf numFmtId="0" fontId="33" fillId="0" borderId="0" xfId="0" applyFont="1" applyFill="1" applyBorder="1" applyAlignment="1"/>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1" fillId="0" borderId="0" xfId="0" applyFont="1" applyBorder="1"/>
    <xf numFmtId="0" fontId="1" fillId="0" borderId="15" xfId="0" applyFont="1" applyBorder="1"/>
    <xf numFmtId="0" fontId="0" fillId="0" borderId="15" xfId="0" applyBorder="1"/>
    <xf numFmtId="0" fontId="0" fillId="0" borderId="0" xfId="0" applyBorder="1"/>
    <xf numFmtId="0" fontId="29" fillId="0" borderId="0" xfId="0" applyFont="1" applyBorder="1" applyAlignment="1">
      <alignment horizontal="left" wrapText="1"/>
    </xf>
    <xf numFmtId="0" fontId="9" fillId="0" borderId="0" xfId="0" applyNumberFormat="1" applyFont="1" applyFill="1" applyBorder="1" applyAlignment="1" applyProtection="1">
      <alignment vertical="center"/>
      <protection locked="0"/>
    </xf>
    <xf numFmtId="0" fontId="1" fillId="0" borderId="0" xfId="0" applyFont="1" applyFill="1" applyAlignment="1" applyProtection="1"/>
    <xf numFmtId="0" fontId="43" fillId="0" borderId="0" xfId="0" applyNumberFormat="1" applyFont="1" applyFill="1" applyBorder="1" applyProtection="1"/>
    <xf numFmtId="0" fontId="43" fillId="0" borderId="0" xfId="0" applyFont="1" applyProtection="1"/>
    <xf numFmtId="0" fontId="43" fillId="0" borderId="0" xfId="0" applyNumberFormat="1" applyFont="1" applyProtection="1"/>
    <xf numFmtId="0" fontId="44" fillId="0" borderId="0" xfId="0" applyNumberFormat="1" applyFont="1" applyAlignment="1" applyProtection="1">
      <alignment vertical="center"/>
      <protection locked="0"/>
    </xf>
    <xf numFmtId="0" fontId="42" fillId="24" borderId="10" xfId="0" applyFont="1" applyFill="1" applyBorder="1" applyAlignment="1" applyProtection="1">
      <alignment vertical="center"/>
    </xf>
    <xf numFmtId="0" fontId="42" fillId="0" borderId="10" xfId="0" applyNumberFormat="1" applyFont="1" applyFill="1" applyBorder="1" applyAlignment="1" applyProtection="1">
      <alignment horizontal="left" vertical="center"/>
    </xf>
    <xf numFmtId="0" fontId="42" fillId="0" borderId="10" xfId="0" applyFont="1" applyFill="1" applyBorder="1" applyAlignment="1" applyProtection="1">
      <alignment vertical="center"/>
    </xf>
    <xf numFmtId="1" fontId="47" fillId="26" borderId="12" xfId="0" applyNumberFormat="1" applyFont="1" applyFill="1" applyBorder="1" applyAlignment="1" applyProtection="1">
      <alignment horizontal="center" vertical="center"/>
    </xf>
    <xf numFmtId="9" fontId="47" fillId="26" borderId="12" xfId="40" applyFont="1" applyFill="1" applyBorder="1" applyAlignment="1" applyProtection="1">
      <alignment horizontal="center" vertical="center"/>
    </xf>
    <xf numFmtId="1" fontId="47" fillId="0" borderId="12" xfId="0" applyNumberFormat="1" applyFont="1" applyBorder="1" applyAlignment="1" applyProtection="1">
      <alignment horizontal="center" vertical="center"/>
    </xf>
    <xf numFmtId="0" fontId="42" fillId="0" borderId="0" xfId="0" applyFont="1" applyFill="1" applyBorder="1" applyAlignment="1" applyProtection="1">
      <alignment vertical="center"/>
    </xf>
    <xf numFmtId="0" fontId="48" fillId="23" borderId="0" xfId="0" applyFont="1" applyFill="1" applyBorder="1" applyAlignment="1" applyProtection="1">
      <alignment vertical="center"/>
    </xf>
    <xf numFmtId="0" fontId="45" fillId="24" borderId="0" xfId="0" applyFont="1" applyFill="1" applyAlignment="1" applyProtection="1">
      <alignment vertical="center"/>
    </xf>
    <xf numFmtId="0" fontId="49" fillId="23" borderId="0" xfId="0" applyFont="1" applyFill="1" applyBorder="1" applyAlignment="1" applyProtection="1">
      <alignment vertical="center"/>
    </xf>
    <xf numFmtId="0" fontId="50" fillId="24" borderId="0" xfId="0" applyFont="1" applyFill="1" applyAlignment="1" applyProtection="1">
      <alignment vertical="center"/>
    </xf>
    <xf numFmtId="0" fontId="50" fillId="0" borderId="0" xfId="0" applyFont="1" applyFill="1" applyBorder="1" applyAlignment="1" applyProtection="1">
      <alignment vertical="center"/>
    </xf>
    <xf numFmtId="0" fontId="47" fillId="23" borderId="0" xfId="0" applyFont="1" applyFill="1" applyBorder="1" applyAlignment="1" applyProtection="1">
      <alignment vertical="center"/>
    </xf>
    <xf numFmtId="0" fontId="42" fillId="24" borderId="0" xfId="0" applyFont="1" applyFill="1" applyAlignment="1" applyProtection="1">
      <alignment vertical="center"/>
    </xf>
    <xf numFmtId="0" fontId="47" fillId="22" borderId="11" xfId="0" applyFont="1" applyFill="1" applyBorder="1" applyAlignment="1" applyProtection="1">
      <alignment vertical="center"/>
    </xf>
    <xf numFmtId="0" fontId="47" fillId="0" borderId="12" xfId="0" quotePrefix="1" applyFont="1" applyFill="1" applyBorder="1" applyAlignment="1" applyProtection="1">
      <alignment horizontal="center" vertical="center"/>
    </xf>
    <xf numFmtId="1" fontId="47" fillId="0" borderId="12" xfId="0" applyNumberFormat="1" applyFont="1" applyFill="1" applyBorder="1" applyAlignment="1" applyProtection="1">
      <alignment horizontal="center" vertical="center"/>
    </xf>
    <xf numFmtId="0" fontId="47" fillId="0" borderId="12" xfId="0" applyFont="1" applyBorder="1" applyAlignment="1" applyProtection="1">
      <alignment vertical="center"/>
    </xf>
    <xf numFmtId="0" fontId="47" fillId="0" borderId="12" xfId="0" applyFont="1" applyBorder="1" applyAlignment="1" applyProtection="1">
      <alignment horizontal="left" vertical="center"/>
    </xf>
    <xf numFmtId="166" fontId="3" fillId="0" borderId="13" xfId="0" applyNumberFormat="1" applyFont="1" applyFill="1" applyBorder="1" applyAlignment="1" applyProtection="1">
      <alignment horizontal="center" vertical="center" shrinkToFit="1"/>
    </xf>
    <xf numFmtId="0" fontId="46" fillId="24" borderId="16" xfId="0" applyNumberFormat="1" applyFont="1" applyFill="1" applyBorder="1" applyAlignment="1" applyProtection="1">
      <alignment horizontal="left" vertical="center"/>
    </xf>
    <xf numFmtId="0" fontId="46" fillId="24" borderId="16" xfId="0" applyFont="1" applyFill="1" applyBorder="1" applyAlignment="1" applyProtection="1">
      <alignment vertical="center"/>
    </xf>
    <xf numFmtId="0" fontId="42" fillId="24" borderId="16" xfId="0" applyFont="1" applyFill="1" applyBorder="1" applyAlignment="1" applyProtection="1">
      <alignment vertical="center"/>
    </xf>
    <xf numFmtId="0" fontId="42" fillId="24" borderId="16" xfId="0" applyNumberFormat="1" applyFont="1" applyFill="1" applyBorder="1" applyAlignment="1" applyProtection="1">
      <alignment horizontal="center" vertical="center"/>
    </xf>
    <xf numFmtId="165" fontId="42" fillId="24" borderId="16" xfId="0" applyNumberFormat="1" applyFont="1" applyFill="1" applyBorder="1" applyAlignment="1" applyProtection="1">
      <alignment horizontal="right" vertical="center"/>
    </xf>
    <xf numFmtId="1" fontId="42" fillId="24" borderId="16" xfId="40" applyNumberFormat="1" applyFont="1" applyFill="1" applyBorder="1" applyAlignment="1" applyProtection="1">
      <alignment horizontal="center" vertical="center"/>
    </xf>
    <xf numFmtId="9" fontId="42" fillId="24" borderId="16" xfId="40" applyFont="1" applyFill="1" applyBorder="1" applyAlignment="1" applyProtection="1">
      <alignment horizontal="center" vertical="center"/>
    </xf>
    <xf numFmtId="1" fontId="42" fillId="24" borderId="16" xfId="0" applyNumberFormat="1" applyFont="1" applyFill="1" applyBorder="1" applyAlignment="1" applyProtection="1">
      <alignment horizontal="center" vertical="center"/>
    </xf>
    <xf numFmtId="166" fontId="3" fillId="0" borderId="18" xfId="0" applyNumberFormat="1" applyFont="1" applyFill="1" applyBorder="1" applyAlignment="1" applyProtection="1">
      <alignment horizontal="center" vertical="center" shrinkToFit="1"/>
    </xf>
    <xf numFmtId="166" fontId="3" fillId="0" borderId="19" xfId="0" applyNumberFormat="1" applyFont="1" applyFill="1" applyBorder="1" applyAlignment="1" applyProtection="1">
      <alignment horizontal="center" vertical="center" shrinkToFit="1"/>
    </xf>
    <xf numFmtId="1" fontId="52" fillId="24" borderId="16" xfId="0" applyNumberFormat="1" applyFont="1" applyFill="1" applyBorder="1" applyAlignment="1" applyProtection="1">
      <alignment horizontal="center" vertical="center"/>
    </xf>
    <xf numFmtId="1" fontId="53" fillId="0" borderId="12" xfId="0" applyNumberFormat="1" applyFont="1" applyBorder="1" applyAlignment="1" applyProtection="1">
      <alignment horizontal="center" vertical="center"/>
    </xf>
    <xf numFmtId="0" fontId="52" fillId="24" borderId="0" xfId="0" applyFont="1" applyFill="1" applyAlignment="1" applyProtection="1">
      <alignment vertical="center"/>
    </xf>
    <xf numFmtId="1" fontId="53" fillId="0" borderId="12" xfId="0" applyNumberFormat="1" applyFont="1" applyFill="1" applyBorder="1" applyAlignment="1" applyProtection="1">
      <alignment horizontal="center" vertical="center"/>
    </xf>
    <xf numFmtId="165" fontId="47" fillId="25" borderId="12" xfId="0" applyNumberFormat="1" applyFont="1" applyFill="1" applyBorder="1" applyAlignment="1" applyProtection="1">
      <alignment horizontal="center" vertical="center"/>
    </xf>
    <xf numFmtId="165" fontId="47" fillId="0" borderId="12" xfId="0" applyNumberFormat="1" applyFont="1" applyBorder="1" applyAlignment="1" applyProtection="1">
      <alignment horizontal="center" vertical="center"/>
    </xf>
    <xf numFmtId="0" fontId="49" fillId="23" borderId="0" xfId="0" applyFont="1" applyFill="1" applyBorder="1" applyAlignment="1" applyProtection="1">
      <alignment horizontal="center" vertical="center"/>
    </xf>
    <xf numFmtId="0" fontId="42" fillId="24" borderId="0" xfId="0" applyFont="1" applyFill="1" applyAlignment="1" applyProtection="1">
      <alignment horizontal="center" vertical="center"/>
    </xf>
    <xf numFmtId="0" fontId="42" fillId="24" borderId="16"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9" fontId="42" fillId="0" borderId="10" xfId="0" applyNumberFormat="1" applyFont="1" applyFill="1" applyBorder="1" applyAlignment="1" applyProtection="1">
      <alignment horizontal="left" vertical="center"/>
    </xf>
    <xf numFmtId="0" fontId="54" fillId="0" borderId="0" xfId="0" applyNumberFormat="1" applyFont="1" applyFill="1" applyBorder="1" applyProtection="1"/>
    <xf numFmtId="0" fontId="54" fillId="0" borderId="0" xfId="0" applyFont="1" applyFill="1" applyBorder="1" applyProtection="1"/>
    <xf numFmtId="0" fontId="1" fillId="0" borderId="0" xfId="0" applyFont="1" applyFill="1" applyBorder="1" applyProtection="1"/>
    <xf numFmtId="0" fontId="54" fillId="0" borderId="0" xfId="0" applyFont="1" applyProtection="1"/>
    <xf numFmtId="0" fontId="54" fillId="0" borderId="0" xfId="0" applyFont="1" applyFill="1" applyAlignment="1" applyProtection="1">
      <alignment horizontal="right" vertical="center"/>
    </xf>
    <xf numFmtId="165" fontId="42" fillId="24" borderId="16" xfId="0" applyNumberFormat="1" applyFont="1" applyFill="1" applyBorder="1" applyAlignment="1" applyProtection="1">
      <alignment horizontal="center" vertical="center"/>
    </xf>
    <xf numFmtId="0" fontId="55" fillId="0" borderId="20" xfId="0" applyNumberFormat="1" applyFont="1" applyFill="1" applyBorder="1" applyAlignment="1" applyProtection="1">
      <alignment horizontal="left" vertical="center"/>
    </xf>
    <xf numFmtId="0" fontId="55" fillId="0" borderId="20" xfId="0" applyFont="1" applyFill="1" applyBorder="1" applyAlignment="1" applyProtection="1">
      <alignment horizontal="left" vertical="center"/>
    </xf>
    <xf numFmtId="0" fontId="55" fillId="0" borderId="20" xfId="0" applyFont="1" applyFill="1" applyBorder="1" applyAlignment="1" applyProtection="1">
      <alignment horizontal="center" vertical="center" wrapText="1"/>
    </xf>
    <xf numFmtId="0" fontId="56" fillId="0" borderId="20" xfId="0" applyNumberFormat="1" applyFont="1" applyFill="1" applyBorder="1" applyAlignment="1" applyProtection="1">
      <alignment horizontal="center" vertical="center" wrapText="1"/>
    </xf>
    <xf numFmtId="0" fontId="55" fillId="0" borderId="20" xfId="0" applyFont="1" applyFill="1" applyBorder="1" applyAlignment="1" applyProtection="1">
      <alignment horizontal="center" vertical="center"/>
    </xf>
    <xf numFmtId="0" fontId="42" fillId="0" borderId="21" xfId="0" applyNumberFormat="1" applyFont="1" applyFill="1" applyBorder="1" applyAlignment="1" applyProtection="1">
      <alignment horizontal="center" vertical="center" shrinkToFit="1"/>
    </xf>
    <xf numFmtId="0" fontId="42" fillId="0" borderId="22" xfId="0" applyNumberFormat="1" applyFont="1" applyFill="1" applyBorder="1" applyAlignment="1" applyProtection="1">
      <alignment horizontal="center" vertical="center" shrinkToFit="1"/>
    </xf>
    <xf numFmtId="0" fontId="42" fillId="0" borderId="23"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7" fillId="0" borderId="0" xfId="0" applyNumberFormat="1" applyFont="1" applyFill="1" applyBorder="1" applyAlignment="1" applyProtection="1">
      <alignment vertical="center"/>
      <protection locked="0"/>
    </xf>
    <xf numFmtId="0" fontId="42" fillId="0" borderId="10" xfId="0" applyFont="1" applyFill="1" applyBorder="1" applyAlignment="1" applyProtection="1">
      <alignment vertical="center" wrapText="1"/>
    </xf>
    <xf numFmtId="0" fontId="47" fillId="0" borderId="12" xfId="0" applyFont="1" applyFill="1" applyBorder="1" applyAlignment="1" applyProtection="1">
      <alignment horizontal="center" vertical="center"/>
    </xf>
    <xf numFmtId="0" fontId="42" fillId="0" borderId="10" xfId="0" applyFont="1" applyFill="1" applyBorder="1" applyAlignment="1" applyProtection="1">
      <alignment horizontal="left" vertical="center" wrapText="1" indent="1"/>
    </xf>
    <xf numFmtId="0" fontId="45" fillId="0" borderId="24" xfId="0" applyNumberFormat="1" applyFont="1" applyFill="1" applyBorder="1" applyAlignment="1" applyProtection="1">
      <alignment horizontal="center" vertical="center"/>
      <protection locked="0"/>
    </xf>
    <xf numFmtId="0" fontId="46" fillId="0" borderId="10" xfId="0" applyNumberFormat="1" applyFont="1" applyFill="1" applyBorder="1" applyAlignment="1" applyProtection="1">
      <alignment horizontal="left" vertical="center"/>
    </xf>
    <xf numFmtId="0" fontId="58" fillId="22" borderId="11" xfId="0" applyFont="1" applyFill="1" applyBorder="1" applyAlignment="1" applyProtection="1">
      <alignment vertical="center"/>
    </xf>
    <xf numFmtId="0" fontId="1" fillId="0" borderId="0" xfId="0" applyFont="1" applyAlignment="1" applyProtection="1">
      <alignment horizontal="right" vertical="center"/>
    </xf>
    <xf numFmtId="0" fontId="61" fillId="0" borderId="0" xfId="0" applyFont="1" applyFill="1" applyBorder="1" applyAlignment="1"/>
    <xf numFmtId="0" fontId="1" fillId="0" borderId="0" xfId="0" applyFont="1" applyAlignment="1">
      <alignment vertical="center"/>
    </xf>
    <xf numFmtId="0" fontId="1" fillId="26" borderId="0" xfId="0" applyFont="1" applyFill="1" applyAlignment="1">
      <alignment horizontal="center" vertical="center"/>
    </xf>
    <xf numFmtId="0" fontId="1" fillId="21" borderId="0" xfId="0" applyFont="1" applyFill="1" applyBorder="1" applyAlignment="1">
      <alignment horizontal="center" vertical="center"/>
    </xf>
    <xf numFmtId="0" fontId="62" fillId="0" borderId="0" xfId="0" applyFont="1" applyAlignment="1">
      <alignment wrapText="1"/>
    </xf>
    <xf numFmtId="0" fontId="37" fillId="0" borderId="0" xfId="34" applyFont="1" applyAlignment="1" applyProtection="1"/>
    <xf numFmtId="0" fontId="62" fillId="0" borderId="0" xfId="0" applyFont="1" applyAlignment="1">
      <alignment horizontal="left" wrapText="1"/>
    </xf>
    <xf numFmtId="0" fontId="62" fillId="0" borderId="0" xfId="0" applyFont="1" applyAlignment="1">
      <alignment vertical="center" wrapText="1"/>
    </xf>
    <xf numFmtId="0" fontId="62" fillId="0" borderId="0" xfId="0" applyFont="1" applyFill="1" applyBorder="1" applyAlignment="1">
      <alignment vertical="center" wrapText="1"/>
    </xf>
    <xf numFmtId="0" fontId="63" fillId="0" borderId="0" xfId="0" applyFont="1" applyAlignment="1">
      <alignment vertical="center"/>
    </xf>
    <xf numFmtId="0" fontId="63" fillId="0" borderId="0" xfId="0" applyFont="1"/>
    <xf numFmtId="0" fontId="63" fillId="0" borderId="0" xfId="0" applyFont="1" applyAlignment="1"/>
    <xf numFmtId="0" fontId="64" fillId="0" borderId="0" xfId="0" applyFont="1" applyFill="1" applyBorder="1" applyAlignment="1">
      <alignment vertical="center" wrapText="1"/>
    </xf>
    <xf numFmtId="0" fontId="63" fillId="0" borderId="0" xfId="0" applyFont="1" applyBorder="1"/>
    <xf numFmtId="0" fontId="37" fillId="0" borderId="0" xfId="34" applyFont="1" applyFill="1" applyBorder="1" applyAlignment="1" applyProtection="1">
      <alignment vertical="center"/>
    </xf>
    <xf numFmtId="0" fontId="66" fillId="0" borderId="0" xfId="0" applyFont="1" applyAlignment="1">
      <alignment horizontal="right"/>
    </xf>
    <xf numFmtId="0" fontId="62" fillId="0" borderId="0" xfId="0" applyFont="1"/>
    <xf numFmtId="0" fontId="62" fillId="0" borderId="0" xfId="0" applyFont="1" applyAlignment="1"/>
    <xf numFmtId="0" fontId="62" fillId="0" borderId="0" xfId="0" applyFont="1" applyAlignment="1">
      <alignment horizontal="left" indent="1"/>
    </xf>
    <xf numFmtId="0" fontId="62" fillId="0" borderId="0" xfId="0" quotePrefix="1" applyFont="1" applyAlignment="1">
      <alignment horizontal="left" wrapText="1" indent="1"/>
    </xf>
    <xf numFmtId="0" fontId="36" fillId="0" borderId="0" xfId="0" quotePrefix="1" applyFont="1" applyAlignment="1">
      <alignment horizontal="left" indent="1"/>
    </xf>
    <xf numFmtId="0" fontId="66" fillId="0" borderId="0" xfId="0" applyFont="1" applyAlignment="1">
      <alignment horizontal="left" wrapText="1"/>
    </xf>
    <xf numFmtId="0" fontId="62" fillId="0" borderId="0" xfId="0" applyFont="1" applyFill="1" applyBorder="1" applyAlignment="1">
      <alignment horizontal="left" vertical="center" wrapText="1"/>
    </xf>
    <xf numFmtId="0" fontId="68" fillId="0" borderId="0" xfId="0" applyFont="1" applyAlignment="1">
      <alignment horizontal="right"/>
    </xf>
    <xf numFmtId="0" fontId="69" fillId="0" borderId="0" xfId="0" applyFont="1" applyFill="1" applyBorder="1" applyAlignment="1">
      <alignment vertical="center" wrapText="1"/>
    </xf>
    <xf numFmtId="0" fontId="62" fillId="0" borderId="0" xfId="0" quotePrefix="1" applyFont="1" applyAlignment="1">
      <alignment wrapText="1"/>
    </xf>
    <xf numFmtId="0" fontId="69" fillId="0" borderId="0" xfId="0" applyFont="1" applyAlignment="1"/>
    <xf numFmtId="0" fontId="11" fillId="0" borderId="0" xfId="0" applyFont="1" applyAlignment="1" applyProtection="1">
      <protection locked="0"/>
    </xf>
    <xf numFmtId="0" fontId="69" fillId="0" borderId="0" xfId="0" applyFont="1"/>
    <xf numFmtId="0" fontId="68" fillId="0" borderId="0" xfId="0" applyFont="1" applyFill="1" applyBorder="1" applyAlignment="1"/>
    <xf numFmtId="0" fontId="2" fillId="0" borderId="0" xfId="34" applyNumberFormat="1" applyFill="1" applyBorder="1" applyAlignment="1" applyProtection="1"/>
    <xf numFmtId="0" fontId="51" fillId="0" borderId="18" xfId="0" applyNumberFormat="1" applyFont="1" applyFill="1" applyBorder="1" applyAlignment="1" applyProtection="1">
      <alignment horizontal="center" vertical="center"/>
    </xf>
    <xf numFmtId="0" fontId="51" fillId="0" borderId="13" xfId="0" applyNumberFormat="1" applyFont="1" applyFill="1" applyBorder="1" applyAlignment="1" applyProtection="1">
      <alignment horizontal="center" vertical="center"/>
    </xf>
    <xf numFmtId="0" fontId="51" fillId="0" borderId="19" xfId="0" applyNumberFormat="1" applyFont="1" applyFill="1" applyBorder="1" applyAlignment="1" applyProtection="1">
      <alignment horizontal="center" vertical="center"/>
    </xf>
    <xf numFmtId="167" fontId="45" fillId="0" borderId="18" xfId="0" applyNumberFormat="1" applyFont="1" applyFill="1" applyBorder="1" applyAlignment="1" applyProtection="1">
      <alignment horizontal="center" vertical="center"/>
    </xf>
    <xf numFmtId="167" fontId="45" fillId="0" borderId="13" xfId="0" applyNumberFormat="1" applyFont="1" applyFill="1" applyBorder="1" applyAlignment="1" applyProtection="1">
      <alignment horizontal="center" vertical="center"/>
    </xf>
    <xf numFmtId="167" fontId="45" fillId="0" borderId="19" xfId="0" applyNumberFormat="1" applyFont="1" applyFill="1" applyBorder="1" applyAlignment="1" applyProtection="1">
      <alignment horizontal="center" vertical="center"/>
    </xf>
    <xf numFmtId="0" fontId="59" fillId="0" borderId="0" xfId="34" applyFont="1" applyBorder="1" applyAlignment="1" applyProtection="1">
      <alignment horizontal="left" vertical="center"/>
    </xf>
    <xf numFmtId="164" fontId="45" fillId="0" borderId="17" xfId="0" applyNumberFormat="1" applyFont="1" applyFill="1" applyBorder="1" applyAlignment="1" applyProtection="1">
      <alignment horizontal="center" vertical="center" shrinkToFit="1"/>
      <protection locked="0"/>
    </xf>
    <xf numFmtId="164" fontId="45" fillId="0" borderId="24"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left"/>
    </xf>
    <xf numFmtId="0" fontId="71" fillId="0" borderId="10" xfId="0" applyFont="1" applyFill="1" applyBorder="1" applyAlignment="1" applyProtection="1">
      <alignment vertical="center"/>
    </xf>
    <xf numFmtId="0" fontId="42"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xf>
    <xf numFmtId="165" fontId="47" fillId="25" borderId="0" xfId="0" applyNumberFormat="1" applyFont="1" applyFill="1" applyBorder="1" applyAlignment="1" applyProtection="1">
      <alignment horizontal="center" vertical="center"/>
    </xf>
    <xf numFmtId="1" fontId="47" fillId="26" borderId="0" xfId="0" applyNumberFormat="1" applyFont="1" applyFill="1" applyBorder="1" applyAlignment="1" applyProtection="1">
      <alignment horizontal="center" vertical="center"/>
    </xf>
    <xf numFmtId="1" fontId="47" fillId="0" borderId="0" xfId="0" applyNumberFormat="1" applyFont="1" applyBorder="1" applyAlignment="1" applyProtection="1">
      <alignment horizontal="center" vertical="center"/>
    </xf>
    <xf numFmtId="1" fontId="53" fillId="0" borderId="0" xfId="0" applyNumberFormat="1" applyFont="1" applyBorder="1" applyAlignment="1" applyProtection="1">
      <alignment horizontal="center" vertical="center"/>
    </xf>
    <xf numFmtId="0" fontId="71" fillId="0" borderId="10" xfId="0" applyNumberFormat="1" applyFont="1" applyFill="1" applyBorder="1" applyAlignment="1" applyProtection="1">
      <alignment horizontal="lef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6" builtinId="22" customBuiltin="1"/>
    <cellStyle name="Controlecel" xfId="27" builtinId="23" customBuiltin="1"/>
    <cellStyle name="Gekoppelde cel" xfId="36" builtinId="24" customBuiltin="1"/>
    <cellStyle name="Goed" xfId="29" builtinId="26" customBuiltin="1"/>
    <cellStyle name="Hyperlink" xfId="34" builtinId="8"/>
    <cellStyle name="Invoer" xfId="35" builtinId="20" customBuiltin="1"/>
    <cellStyle name="Kop 1" xfId="30" builtinId="16" customBuiltin="1"/>
    <cellStyle name="Kop 2" xfId="31" builtinId="17" customBuiltin="1"/>
    <cellStyle name="Kop 3" xfId="32" builtinId="18" customBuiltin="1"/>
    <cellStyle name="Kop 4" xfId="33" builtinId="19" customBuiltin="1"/>
    <cellStyle name="Neutraal" xfId="37" builtinId="28" customBuiltin="1"/>
    <cellStyle name="Notitie" xfId="38" builtinId="10" customBuiltin="1"/>
    <cellStyle name="Ongeldig" xfId="25" builtinId="27" customBuiltin="1"/>
    <cellStyle name="Procent" xfId="40" builtinId="5"/>
    <cellStyle name="Standaard" xfId="0" builtinId="0"/>
    <cellStyle name="Titel" xfId="41" builtinId="15" customBuiltin="1"/>
    <cellStyle name="Totaal" xfId="42" builtinId="25" customBuiltin="1"/>
    <cellStyle name="Uitvoer" xfId="39" builtinId="21" customBuiltin="1"/>
    <cellStyle name="Verklarende tekst" xfId="28" builtinId="53" customBuiltin="1"/>
    <cellStyle name="Waarschuwingstekst" xfId="43" builtinId="11" customBuiltin="1"/>
  </cellStyles>
  <dxfs count="42">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H$4" horiz="1" max="100" min="1" page="0"/>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6</xdr:col>
      <xdr:colOff>0</xdr:colOff>
      <xdr:row>5</xdr:row>
      <xdr:rowOff>142875</xdr:rowOff>
    </xdr:from>
    <xdr:to>
      <xdr:col>22</xdr:col>
      <xdr:colOff>72390</xdr:colOff>
      <xdr:row>9</xdr:row>
      <xdr:rowOff>156633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N69"/>
  <sheetViews>
    <sheetView showGridLines="0" tabSelected="1" zoomScaleNormal="100" workbookViewId="0">
      <pane ySplit="7" topLeftCell="A8" activePane="bottomLeft" state="frozen"/>
      <selection pane="bottomLeft" activeCell="B10" sqref="B10"/>
    </sheetView>
  </sheetViews>
  <sheetFormatPr defaultColWidth="9.140625" defaultRowHeight="12.75" x14ac:dyDescent="0.2"/>
  <cols>
    <col min="1" max="1" width="6.85546875" style="5" customWidth="1"/>
    <col min="2" max="2" width="16.28515625" style="1" customWidth="1"/>
    <col min="3" max="3" width="27" style="1" customWidth="1"/>
    <col min="4" max="4" width="0.28515625" style="6" customWidth="1"/>
    <col min="5" max="6" width="12" style="1" customWidth="1"/>
    <col min="7" max="7" width="6" style="1" customWidth="1"/>
    <col min="8" max="8" width="6.7109375" style="1" customWidth="1"/>
    <col min="9" max="9" width="6.42578125" style="1" customWidth="1"/>
    <col min="10" max="10" width="1.85546875" style="1" customWidth="1"/>
    <col min="11" max="66" width="2.42578125" style="1" customWidth="1"/>
    <col min="67" max="16384" width="9.140625" style="3"/>
  </cols>
  <sheetData>
    <row r="1" spans="1:66" ht="30" customHeight="1" x14ac:dyDescent="0.2">
      <c r="A1" s="108" t="s">
        <v>141</v>
      </c>
      <c r="B1" s="46"/>
      <c r="C1" s="46"/>
      <c r="D1" s="46"/>
      <c r="E1" s="46"/>
      <c r="F1" s="46"/>
      <c r="I1" s="115"/>
      <c r="K1" s="153" t="s">
        <v>79</v>
      </c>
      <c r="L1" s="153"/>
      <c r="M1" s="153"/>
      <c r="N1" s="153"/>
      <c r="O1" s="153"/>
      <c r="P1" s="153"/>
      <c r="Q1" s="153"/>
      <c r="R1" s="153"/>
      <c r="S1" s="153"/>
      <c r="T1" s="153"/>
      <c r="U1" s="153"/>
      <c r="V1" s="153"/>
      <c r="W1" s="153"/>
      <c r="X1" s="153"/>
      <c r="Y1" s="153"/>
      <c r="Z1" s="153"/>
      <c r="AA1" s="153"/>
      <c r="AB1" s="153"/>
      <c r="AC1" s="153"/>
      <c r="AD1" s="153"/>
      <c r="AE1" s="153"/>
    </row>
    <row r="2" spans="1:66" ht="18" customHeight="1" x14ac:dyDescent="0.2">
      <c r="A2" s="51" t="s">
        <v>0</v>
      </c>
      <c r="B2" s="22"/>
      <c r="C2" s="22"/>
      <c r="D2" s="33"/>
      <c r="E2" s="143"/>
      <c r="F2" s="143"/>
      <c r="H2" s="2"/>
    </row>
    <row r="3" spans="1:66" ht="14.25" x14ac:dyDescent="0.2">
      <c r="A3" s="51"/>
      <c r="B3" s="47"/>
      <c r="C3" s="4"/>
      <c r="D3" s="4"/>
      <c r="E3" s="4"/>
      <c r="F3" s="4"/>
      <c r="G3" s="4"/>
      <c r="H3" s="2"/>
      <c r="K3" s="29"/>
      <c r="L3" s="29"/>
      <c r="M3" s="29"/>
      <c r="N3" s="29"/>
      <c r="O3" s="29"/>
      <c r="P3" s="29"/>
      <c r="Q3" s="29"/>
      <c r="R3" s="29"/>
      <c r="S3" s="29"/>
      <c r="T3" s="29"/>
      <c r="U3" s="29"/>
      <c r="V3" s="29"/>
      <c r="W3" s="29"/>
      <c r="X3" s="29"/>
      <c r="Y3" s="29"/>
      <c r="Z3" s="29"/>
      <c r="AA3" s="29"/>
    </row>
    <row r="4" spans="1:66" ht="17.25" customHeight="1" x14ac:dyDescent="0.2">
      <c r="A4" s="93"/>
      <c r="B4" s="97" t="s">
        <v>76</v>
      </c>
      <c r="C4" s="155">
        <v>43881</v>
      </c>
      <c r="D4" s="155"/>
      <c r="E4" s="155"/>
      <c r="F4" s="94"/>
      <c r="G4" s="97" t="s">
        <v>75</v>
      </c>
      <c r="H4" s="112">
        <v>1</v>
      </c>
      <c r="I4" s="95"/>
      <c r="J4" s="49"/>
      <c r="K4" s="147" t="str">
        <f>"Week "&amp;(K6-($C$4-WEEKDAY($C$4,1)+2))/7+1</f>
        <v>Week 1</v>
      </c>
      <c r="L4" s="148"/>
      <c r="M4" s="148"/>
      <c r="N4" s="148"/>
      <c r="O4" s="148"/>
      <c r="P4" s="148"/>
      <c r="Q4" s="149"/>
      <c r="R4" s="147" t="str">
        <f>"Week "&amp;(R6-($C$4-WEEKDAY($C$4,1)+2))/7+1</f>
        <v>Week 2</v>
      </c>
      <c r="S4" s="148"/>
      <c r="T4" s="148"/>
      <c r="U4" s="148"/>
      <c r="V4" s="148"/>
      <c r="W4" s="148"/>
      <c r="X4" s="149"/>
      <c r="Y4" s="147" t="str">
        <f>"Week "&amp;(Y6-($C$4-WEEKDAY($C$4,1)+2))/7+1</f>
        <v>Week 3</v>
      </c>
      <c r="Z4" s="148"/>
      <c r="AA4" s="148"/>
      <c r="AB4" s="148"/>
      <c r="AC4" s="148"/>
      <c r="AD4" s="148"/>
      <c r="AE4" s="149"/>
      <c r="AF4" s="147" t="str">
        <f>"Week "&amp;(AF6-($C$4-WEEKDAY($C$4,1)+2))/7+1</f>
        <v>Week 4</v>
      </c>
      <c r="AG4" s="148"/>
      <c r="AH4" s="148"/>
      <c r="AI4" s="148"/>
      <c r="AJ4" s="148"/>
      <c r="AK4" s="148"/>
      <c r="AL4" s="149"/>
      <c r="AM4" s="147" t="str">
        <f>"Week "&amp;(AM6-($C$4-WEEKDAY($C$4,1)+2))/7+1</f>
        <v>Week 5</v>
      </c>
      <c r="AN4" s="148"/>
      <c r="AO4" s="148"/>
      <c r="AP4" s="148"/>
      <c r="AQ4" s="148"/>
      <c r="AR4" s="148"/>
      <c r="AS4" s="149"/>
      <c r="AT4" s="147" t="str">
        <f>"Week "&amp;(AT6-($C$4-WEEKDAY($C$4,1)+2))/7+1</f>
        <v>Week 6</v>
      </c>
      <c r="AU4" s="148"/>
      <c r="AV4" s="148"/>
      <c r="AW4" s="148"/>
      <c r="AX4" s="148"/>
      <c r="AY4" s="148"/>
      <c r="AZ4" s="149"/>
      <c r="BA4" s="147" t="str">
        <f>"Week "&amp;(BA6-($C$4-WEEKDAY($C$4,1)+2))/7+1</f>
        <v>Week 7</v>
      </c>
      <c r="BB4" s="148"/>
      <c r="BC4" s="148"/>
      <c r="BD4" s="148"/>
      <c r="BE4" s="148"/>
      <c r="BF4" s="148"/>
      <c r="BG4" s="149"/>
      <c r="BH4" s="147" t="str">
        <f>"Week "&amp;(BH6-($C$4-WEEKDAY($C$4,1)+2))/7+1</f>
        <v>Week 8</v>
      </c>
      <c r="BI4" s="148"/>
      <c r="BJ4" s="148"/>
      <c r="BK4" s="148"/>
      <c r="BL4" s="148"/>
      <c r="BM4" s="148"/>
      <c r="BN4" s="149"/>
    </row>
    <row r="5" spans="1:66" ht="17.25" customHeight="1" x14ac:dyDescent="0.2">
      <c r="A5" s="93"/>
      <c r="B5" s="97" t="s">
        <v>77</v>
      </c>
      <c r="C5" s="154" t="s">
        <v>142</v>
      </c>
      <c r="D5" s="154"/>
      <c r="E5" s="154"/>
      <c r="F5" s="96"/>
      <c r="G5" s="96"/>
      <c r="H5" s="96"/>
      <c r="I5" s="96"/>
      <c r="J5" s="49"/>
      <c r="K5" s="150">
        <f>K6</f>
        <v>43878</v>
      </c>
      <c r="L5" s="151"/>
      <c r="M5" s="151"/>
      <c r="N5" s="151"/>
      <c r="O5" s="151"/>
      <c r="P5" s="151"/>
      <c r="Q5" s="152"/>
      <c r="R5" s="150">
        <f>R6</f>
        <v>43885</v>
      </c>
      <c r="S5" s="151"/>
      <c r="T5" s="151"/>
      <c r="U5" s="151"/>
      <c r="V5" s="151"/>
      <c r="W5" s="151"/>
      <c r="X5" s="152"/>
      <c r="Y5" s="150">
        <f>Y6</f>
        <v>43892</v>
      </c>
      <c r="Z5" s="151"/>
      <c r="AA5" s="151"/>
      <c r="AB5" s="151"/>
      <c r="AC5" s="151"/>
      <c r="AD5" s="151"/>
      <c r="AE5" s="152"/>
      <c r="AF5" s="150">
        <f>AF6</f>
        <v>43899</v>
      </c>
      <c r="AG5" s="151"/>
      <c r="AH5" s="151"/>
      <c r="AI5" s="151"/>
      <c r="AJ5" s="151"/>
      <c r="AK5" s="151"/>
      <c r="AL5" s="152"/>
      <c r="AM5" s="150">
        <f>AM6</f>
        <v>43906</v>
      </c>
      <c r="AN5" s="151"/>
      <c r="AO5" s="151"/>
      <c r="AP5" s="151"/>
      <c r="AQ5" s="151"/>
      <c r="AR5" s="151"/>
      <c r="AS5" s="152"/>
      <c r="AT5" s="150">
        <f>AT6</f>
        <v>43913</v>
      </c>
      <c r="AU5" s="151"/>
      <c r="AV5" s="151"/>
      <c r="AW5" s="151"/>
      <c r="AX5" s="151"/>
      <c r="AY5" s="151"/>
      <c r="AZ5" s="152"/>
      <c r="BA5" s="150">
        <f>BA6</f>
        <v>43920</v>
      </c>
      <c r="BB5" s="151"/>
      <c r="BC5" s="151"/>
      <c r="BD5" s="151"/>
      <c r="BE5" s="151"/>
      <c r="BF5" s="151"/>
      <c r="BG5" s="152"/>
      <c r="BH5" s="150">
        <f>BH6</f>
        <v>43927</v>
      </c>
      <c r="BI5" s="151"/>
      <c r="BJ5" s="151"/>
      <c r="BK5" s="151"/>
      <c r="BL5" s="151"/>
      <c r="BM5" s="151"/>
      <c r="BN5" s="152"/>
    </row>
    <row r="6" spans="1:66" ht="22.15" customHeight="1" x14ac:dyDescent="0.2">
      <c r="A6" s="48"/>
      <c r="B6" s="49"/>
      <c r="C6" s="49"/>
      <c r="D6" s="50"/>
      <c r="E6" s="49"/>
      <c r="F6" s="49"/>
      <c r="G6" s="49"/>
      <c r="H6" s="49"/>
      <c r="I6" s="49"/>
      <c r="J6" s="49"/>
      <c r="K6" s="80">
        <f>C4-WEEKDAY(C4,1)+2+7*(H4-1)</f>
        <v>43878</v>
      </c>
      <c r="L6" s="71">
        <f t="shared" ref="L6:AQ6" si="0">K6+1</f>
        <v>43879</v>
      </c>
      <c r="M6" s="71">
        <f t="shared" si="0"/>
        <v>43880</v>
      </c>
      <c r="N6" s="71">
        <f t="shared" si="0"/>
        <v>43881</v>
      </c>
      <c r="O6" s="71">
        <f t="shared" si="0"/>
        <v>43882</v>
      </c>
      <c r="P6" s="71">
        <f t="shared" si="0"/>
        <v>43883</v>
      </c>
      <c r="Q6" s="81">
        <f t="shared" si="0"/>
        <v>43884</v>
      </c>
      <c r="R6" s="80">
        <f t="shared" si="0"/>
        <v>43885</v>
      </c>
      <c r="S6" s="71">
        <f t="shared" si="0"/>
        <v>43886</v>
      </c>
      <c r="T6" s="71">
        <f t="shared" si="0"/>
        <v>43887</v>
      </c>
      <c r="U6" s="71">
        <f t="shared" si="0"/>
        <v>43888</v>
      </c>
      <c r="V6" s="71">
        <f t="shared" si="0"/>
        <v>43889</v>
      </c>
      <c r="W6" s="71">
        <f t="shared" si="0"/>
        <v>43890</v>
      </c>
      <c r="X6" s="81">
        <f t="shared" si="0"/>
        <v>43891</v>
      </c>
      <c r="Y6" s="80">
        <f t="shared" si="0"/>
        <v>43892</v>
      </c>
      <c r="Z6" s="71">
        <f t="shared" si="0"/>
        <v>43893</v>
      </c>
      <c r="AA6" s="71">
        <f t="shared" si="0"/>
        <v>43894</v>
      </c>
      <c r="AB6" s="71">
        <f t="shared" si="0"/>
        <v>43895</v>
      </c>
      <c r="AC6" s="71">
        <f t="shared" si="0"/>
        <v>43896</v>
      </c>
      <c r="AD6" s="71">
        <f t="shared" si="0"/>
        <v>43897</v>
      </c>
      <c r="AE6" s="81">
        <f t="shared" si="0"/>
        <v>43898</v>
      </c>
      <c r="AF6" s="80">
        <f t="shared" si="0"/>
        <v>43899</v>
      </c>
      <c r="AG6" s="71">
        <f t="shared" si="0"/>
        <v>43900</v>
      </c>
      <c r="AH6" s="71">
        <f t="shared" si="0"/>
        <v>43901</v>
      </c>
      <c r="AI6" s="71">
        <f t="shared" si="0"/>
        <v>43902</v>
      </c>
      <c r="AJ6" s="71">
        <f t="shared" si="0"/>
        <v>43903</v>
      </c>
      <c r="AK6" s="71">
        <f t="shared" si="0"/>
        <v>43904</v>
      </c>
      <c r="AL6" s="81">
        <f t="shared" si="0"/>
        <v>43905</v>
      </c>
      <c r="AM6" s="80">
        <f t="shared" si="0"/>
        <v>43906</v>
      </c>
      <c r="AN6" s="71">
        <f t="shared" si="0"/>
        <v>43907</v>
      </c>
      <c r="AO6" s="71">
        <f t="shared" si="0"/>
        <v>43908</v>
      </c>
      <c r="AP6" s="71">
        <f t="shared" si="0"/>
        <v>43909</v>
      </c>
      <c r="AQ6" s="71">
        <f t="shared" si="0"/>
        <v>43910</v>
      </c>
      <c r="AR6" s="71">
        <f t="shared" ref="AR6:BN6" si="1">AQ6+1</f>
        <v>43911</v>
      </c>
      <c r="AS6" s="81">
        <f t="shared" si="1"/>
        <v>43912</v>
      </c>
      <c r="AT6" s="80">
        <f t="shared" si="1"/>
        <v>43913</v>
      </c>
      <c r="AU6" s="71">
        <f t="shared" si="1"/>
        <v>43914</v>
      </c>
      <c r="AV6" s="71">
        <f t="shared" si="1"/>
        <v>43915</v>
      </c>
      <c r="AW6" s="71">
        <f t="shared" si="1"/>
        <v>43916</v>
      </c>
      <c r="AX6" s="71">
        <f t="shared" si="1"/>
        <v>43917</v>
      </c>
      <c r="AY6" s="71">
        <f t="shared" si="1"/>
        <v>43918</v>
      </c>
      <c r="AZ6" s="81">
        <f t="shared" si="1"/>
        <v>43919</v>
      </c>
      <c r="BA6" s="80">
        <f t="shared" si="1"/>
        <v>43920</v>
      </c>
      <c r="BB6" s="71">
        <f t="shared" si="1"/>
        <v>43921</v>
      </c>
      <c r="BC6" s="71">
        <f t="shared" si="1"/>
        <v>43922</v>
      </c>
      <c r="BD6" s="71">
        <f t="shared" si="1"/>
        <v>43923</v>
      </c>
      <c r="BE6" s="71">
        <f t="shared" si="1"/>
        <v>43924</v>
      </c>
      <c r="BF6" s="71">
        <f t="shared" si="1"/>
        <v>43925</v>
      </c>
      <c r="BG6" s="81">
        <f t="shared" si="1"/>
        <v>43926</v>
      </c>
      <c r="BH6" s="80">
        <f t="shared" si="1"/>
        <v>43927</v>
      </c>
      <c r="BI6" s="71">
        <f t="shared" si="1"/>
        <v>43928</v>
      </c>
      <c r="BJ6" s="71">
        <f t="shared" si="1"/>
        <v>43929</v>
      </c>
      <c r="BK6" s="71">
        <f t="shared" si="1"/>
        <v>43930</v>
      </c>
      <c r="BL6" s="71">
        <f t="shared" si="1"/>
        <v>43931</v>
      </c>
      <c r="BM6" s="71">
        <f t="shared" si="1"/>
        <v>43932</v>
      </c>
      <c r="BN6" s="81">
        <f t="shared" si="1"/>
        <v>43933</v>
      </c>
    </row>
    <row r="7" spans="1:66" s="107" customFormat="1" ht="27" customHeight="1" thickBot="1" x14ac:dyDescent="0.25">
      <c r="A7" s="99" t="s">
        <v>1</v>
      </c>
      <c r="B7" s="100" t="s">
        <v>67</v>
      </c>
      <c r="C7" s="101" t="s">
        <v>68</v>
      </c>
      <c r="D7" s="102" t="s">
        <v>74</v>
      </c>
      <c r="E7" s="103" t="s">
        <v>69</v>
      </c>
      <c r="F7" s="103" t="s">
        <v>70</v>
      </c>
      <c r="G7" s="101" t="s">
        <v>71</v>
      </c>
      <c r="H7" s="101" t="s">
        <v>72</v>
      </c>
      <c r="I7" s="101" t="s">
        <v>73</v>
      </c>
      <c r="J7" s="101"/>
      <c r="K7" s="104" t="str">
        <f t="shared" ref="K7:AP7" si="2">CHOOSE(WEEKDAY(K6,1),"S","M","T","W","T","F","S")</f>
        <v>M</v>
      </c>
      <c r="L7" s="105" t="str">
        <f t="shared" si="2"/>
        <v>T</v>
      </c>
      <c r="M7" s="105" t="str">
        <f t="shared" si="2"/>
        <v>W</v>
      </c>
      <c r="N7" s="105" t="str">
        <f t="shared" si="2"/>
        <v>T</v>
      </c>
      <c r="O7" s="105" t="str">
        <f t="shared" si="2"/>
        <v>F</v>
      </c>
      <c r="P7" s="105" t="str">
        <f t="shared" si="2"/>
        <v>S</v>
      </c>
      <c r="Q7" s="106" t="str">
        <f t="shared" si="2"/>
        <v>S</v>
      </c>
      <c r="R7" s="104" t="str">
        <f t="shared" si="2"/>
        <v>M</v>
      </c>
      <c r="S7" s="105" t="str">
        <f t="shared" si="2"/>
        <v>T</v>
      </c>
      <c r="T7" s="105" t="str">
        <f t="shared" si="2"/>
        <v>W</v>
      </c>
      <c r="U7" s="105" t="str">
        <f t="shared" si="2"/>
        <v>T</v>
      </c>
      <c r="V7" s="105" t="str">
        <f t="shared" si="2"/>
        <v>F</v>
      </c>
      <c r="W7" s="105" t="str">
        <f t="shared" si="2"/>
        <v>S</v>
      </c>
      <c r="X7" s="106" t="str">
        <f t="shared" si="2"/>
        <v>S</v>
      </c>
      <c r="Y7" s="104" t="str">
        <f t="shared" si="2"/>
        <v>M</v>
      </c>
      <c r="Z7" s="105" t="str">
        <f t="shared" si="2"/>
        <v>T</v>
      </c>
      <c r="AA7" s="105" t="str">
        <f t="shared" si="2"/>
        <v>W</v>
      </c>
      <c r="AB7" s="105" t="str">
        <f t="shared" si="2"/>
        <v>T</v>
      </c>
      <c r="AC7" s="105" t="str">
        <f t="shared" si="2"/>
        <v>F</v>
      </c>
      <c r="AD7" s="105" t="str">
        <f t="shared" si="2"/>
        <v>S</v>
      </c>
      <c r="AE7" s="106" t="str">
        <f t="shared" si="2"/>
        <v>S</v>
      </c>
      <c r="AF7" s="104" t="str">
        <f t="shared" si="2"/>
        <v>M</v>
      </c>
      <c r="AG7" s="105" t="str">
        <f t="shared" si="2"/>
        <v>T</v>
      </c>
      <c r="AH7" s="105" t="str">
        <f t="shared" si="2"/>
        <v>W</v>
      </c>
      <c r="AI7" s="105" t="str">
        <f t="shared" si="2"/>
        <v>T</v>
      </c>
      <c r="AJ7" s="105" t="str">
        <f t="shared" si="2"/>
        <v>F</v>
      </c>
      <c r="AK7" s="105" t="str">
        <f t="shared" si="2"/>
        <v>S</v>
      </c>
      <c r="AL7" s="106" t="str">
        <f t="shared" si="2"/>
        <v>S</v>
      </c>
      <c r="AM7" s="104" t="str">
        <f t="shared" si="2"/>
        <v>M</v>
      </c>
      <c r="AN7" s="105" t="str">
        <f t="shared" si="2"/>
        <v>T</v>
      </c>
      <c r="AO7" s="105" t="str">
        <f t="shared" si="2"/>
        <v>W</v>
      </c>
      <c r="AP7" s="105" t="str">
        <f t="shared" si="2"/>
        <v>T</v>
      </c>
      <c r="AQ7" s="105" t="str">
        <f t="shared" ref="AQ7:BN7" si="3">CHOOSE(WEEKDAY(AQ6,1),"S","M","T","W","T","F","S")</f>
        <v>F</v>
      </c>
      <c r="AR7" s="105" t="str">
        <f t="shared" si="3"/>
        <v>S</v>
      </c>
      <c r="AS7" s="106" t="str">
        <f t="shared" si="3"/>
        <v>S</v>
      </c>
      <c r="AT7" s="104" t="str">
        <f t="shared" si="3"/>
        <v>M</v>
      </c>
      <c r="AU7" s="105" t="str">
        <f t="shared" si="3"/>
        <v>T</v>
      </c>
      <c r="AV7" s="105" t="str">
        <f t="shared" si="3"/>
        <v>W</v>
      </c>
      <c r="AW7" s="105" t="str">
        <f t="shared" si="3"/>
        <v>T</v>
      </c>
      <c r="AX7" s="105" t="str">
        <f t="shared" si="3"/>
        <v>F</v>
      </c>
      <c r="AY7" s="105" t="str">
        <f t="shared" si="3"/>
        <v>S</v>
      </c>
      <c r="AZ7" s="106" t="str">
        <f t="shared" si="3"/>
        <v>S</v>
      </c>
      <c r="BA7" s="104" t="str">
        <f t="shared" si="3"/>
        <v>M</v>
      </c>
      <c r="BB7" s="105" t="str">
        <f t="shared" si="3"/>
        <v>T</v>
      </c>
      <c r="BC7" s="105" t="str">
        <f t="shared" si="3"/>
        <v>W</v>
      </c>
      <c r="BD7" s="105" t="str">
        <f t="shared" si="3"/>
        <v>T</v>
      </c>
      <c r="BE7" s="105" t="str">
        <f t="shared" si="3"/>
        <v>F</v>
      </c>
      <c r="BF7" s="105" t="str">
        <f t="shared" si="3"/>
        <v>S</v>
      </c>
      <c r="BG7" s="106" t="str">
        <f t="shared" si="3"/>
        <v>S</v>
      </c>
      <c r="BH7" s="104" t="str">
        <f t="shared" si="3"/>
        <v>M</v>
      </c>
      <c r="BI7" s="105" t="str">
        <f t="shared" si="3"/>
        <v>T</v>
      </c>
      <c r="BJ7" s="105" t="str">
        <f t="shared" si="3"/>
        <v>W</v>
      </c>
      <c r="BK7" s="105" t="str">
        <f t="shared" si="3"/>
        <v>T</v>
      </c>
      <c r="BL7" s="105" t="str">
        <f t="shared" si="3"/>
        <v>F</v>
      </c>
      <c r="BM7" s="105" t="str">
        <f t="shared" si="3"/>
        <v>S</v>
      </c>
      <c r="BN7" s="106" t="str">
        <f t="shared" si="3"/>
        <v>S</v>
      </c>
    </row>
    <row r="8" spans="1:66" s="52" customFormat="1" ht="18" x14ac:dyDescent="0.2">
      <c r="A8" s="72"/>
      <c r="B8" s="73"/>
      <c r="C8" s="74" t="s">
        <v>151</v>
      </c>
      <c r="D8" s="75"/>
      <c r="E8" s="76"/>
      <c r="F8" s="98" t="str">
        <f>IF(ISBLANK(E8)," - ",IF(G8=0,E8,E8+G8-1))</f>
        <v xml:space="preserve"> - </v>
      </c>
      <c r="G8" s="77"/>
      <c r="H8" s="78"/>
      <c r="I8" s="79" t="str">
        <f t="shared" ref="I8:I16" si="4">IF(OR(F8=0,E8=0)," - ",NETWORKDAYS(E8,F8))</f>
        <v xml:space="preserve"> - </v>
      </c>
      <c r="J8" s="82"/>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row>
    <row r="9" spans="1:66" s="54" customFormat="1" ht="18" x14ac:dyDescent="0.2">
      <c r="A9" s="53">
        <v>1</v>
      </c>
      <c r="B9" s="109" t="s">
        <v>156</v>
      </c>
      <c r="C9" s="157" t="s">
        <v>138</v>
      </c>
      <c r="D9" s="110"/>
      <c r="E9" s="86">
        <v>43881</v>
      </c>
      <c r="F9" s="86">
        <v>43896</v>
      </c>
      <c r="G9" s="55"/>
      <c r="H9" s="56">
        <v>0.2</v>
      </c>
      <c r="I9" s="57">
        <f t="shared" si="4"/>
        <v>12</v>
      </c>
      <c r="J9" s="83"/>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row>
    <row r="10" spans="1:66" s="54" customFormat="1" ht="18" x14ac:dyDescent="0.2">
      <c r="A10" s="164" t="s">
        <v>145</v>
      </c>
      <c r="B10" s="109" t="s">
        <v>215</v>
      </c>
      <c r="C10" s="54" t="s">
        <v>163</v>
      </c>
      <c r="D10" s="110"/>
      <c r="E10" s="86">
        <v>43881</v>
      </c>
      <c r="F10" s="86">
        <v>43887</v>
      </c>
      <c r="G10" s="55"/>
      <c r="H10" s="56">
        <v>1</v>
      </c>
      <c r="I10" s="57">
        <f t="shared" si="4"/>
        <v>5</v>
      </c>
      <c r="J10" s="83"/>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row>
    <row r="11" spans="1:66" s="54" customFormat="1" ht="18" x14ac:dyDescent="0.2">
      <c r="A11" s="53" t="s">
        <v>140</v>
      </c>
      <c r="B11" s="111" t="s">
        <v>199</v>
      </c>
      <c r="C11" s="54" t="s">
        <v>147</v>
      </c>
      <c r="D11" s="110"/>
      <c r="E11" s="86">
        <v>43881</v>
      </c>
      <c r="F11" s="86">
        <v>43881</v>
      </c>
      <c r="G11" s="55"/>
      <c r="H11" s="56">
        <v>1</v>
      </c>
      <c r="I11" s="57">
        <f t="shared" si="4"/>
        <v>1</v>
      </c>
      <c r="J11" s="83"/>
      <c r="K11" s="91"/>
      <c r="L11" s="91"/>
      <c r="M11" s="92"/>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row>
    <row r="12" spans="1:66" s="54" customFormat="1" ht="18" x14ac:dyDescent="0.2">
      <c r="A12" s="53" t="s">
        <v>143</v>
      </c>
      <c r="B12" s="111" t="s">
        <v>153</v>
      </c>
      <c r="C12" s="54" t="s">
        <v>148</v>
      </c>
      <c r="D12" s="110"/>
      <c r="E12" s="86">
        <v>43895</v>
      </c>
      <c r="F12" s="86">
        <v>43895</v>
      </c>
      <c r="G12" s="55">
        <v>1</v>
      </c>
      <c r="H12" s="56">
        <v>0.75</v>
      </c>
      <c r="I12" s="57">
        <f t="shared" si="4"/>
        <v>1</v>
      </c>
      <c r="J12" s="83"/>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row>
    <row r="13" spans="1:66" s="54" customFormat="1" ht="18" x14ac:dyDescent="0.2">
      <c r="A13" s="53" t="s">
        <v>144</v>
      </c>
      <c r="B13" s="111" t="s">
        <v>199</v>
      </c>
      <c r="C13" s="54" t="s">
        <v>139</v>
      </c>
      <c r="D13" s="110"/>
      <c r="E13" s="86">
        <v>43894</v>
      </c>
      <c r="F13" s="86">
        <v>43896</v>
      </c>
      <c r="G13" s="55">
        <v>2</v>
      </c>
      <c r="H13" s="56">
        <v>0.5</v>
      </c>
      <c r="I13" s="57">
        <f t="shared" si="4"/>
        <v>3</v>
      </c>
      <c r="J13" s="83"/>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row>
    <row r="14" spans="1:66" s="54" customFormat="1" ht="18" x14ac:dyDescent="0.2">
      <c r="A14" s="53" t="s">
        <v>146</v>
      </c>
      <c r="B14" s="111" t="s">
        <v>153</v>
      </c>
      <c r="C14" s="54" t="s">
        <v>149</v>
      </c>
      <c r="D14" s="110"/>
      <c r="E14" s="86">
        <v>43894</v>
      </c>
      <c r="F14" s="86">
        <v>43901</v>
      </c>
      <c r="G14" s="55">
        <v>3</v>
      </c>
      <c r="H14" s="56">
        <v>0.5</v>
      </c>
      <c r="I14" s="57">
        <f t="shared" si="4"/>
        <v>6</v>
      </c>
      <c r="J14" s="83"/>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row>
    <row r="15" spans="1:66" s="54" customFormat="1" ht="18" x14ac:dyDescent="0.2">
      <c r="A15" s="53" t="s">
        <v>152</v>
      </c>
      <c r="B15" s="111" t="s">
        <v>153</v>
      </c>
      <c r="C15" s="54" t="s">
        <v>150</v>
      </c>
      <c r="D15" s="110"/>
      <c r="E15" s="86">
        <v>43902</v>
      </c>
      <c r="F15" s="86">
        <v>43902</v>
      </c>
      <c r="G15" s="55">
        <v>5</v>
      </c>
      <c r="H15" s="56">
        <v>0</v>
      </c>
      <c r="I15" s="57">
        <f t="shared" si="4"/>
        <v>1</v>
      </c>
      <c r="J15" s="83"/>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row>
    <row r="16" spans="1:66" s="54" customFormat="1" ht="18" x14ac:dyDescent="0.2">
      <c r="A16" s="164" t="s">
        <v>154</v>
      </c>
      <c r="B16" s="109" t="s">
        <v>215</v>
      </c>
      <c r="C16" s="54" t="s">
        <v>164</v>
      </c>
      <c r="D16" s="110"/>
      <c r="E16" s="86">
        <v>43888</v>
      </c>
      <c r="F16" s="86">
        <v>43896</v>
      </c>
      <c r="G16" s="55">
        <v>7</v>
      </c>
      <c r="H16" s="56">
        <v>0</v>
      </c>
      <c r="I16" s="57">
        <f t="shared" si="4"/>
        <v>7</v>
      </c>
      <c r="J16" s="83"/>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row>
    <row r="17" spans="1:66" s="54" customFormat="1" ht="18" x14ac:dyDescent="0.2">
      <c r="A17" s="53" t="s">
        <v>155</v>
      </c>
      <c r="B17" s="111" t="s">
        <v>153</v>
      </c>
      <c r="C17" s="54" t="s">
        <v>230</v>
      </c>
      <c r="D17" s="110"/>
      <c r="E17" s="86">
        <v>43892</v>
      </c>
      <c r="F17" s="86">
        <v>43896</v>
      </c>
      <c r="G17" s="55">
        <v>7</v>
      </c>
      <c r="H17" s="56">
        <v>0.6</v>
      </c>
      <c r="I17" s="57">
        <f>IF(OR(F17=0,E17=0)," - ",NETWORKDAYS(E17,F17))</f>
        <v>5</v>
      </c>
      <c r="J17" s="83"/>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row>
    <row r="18" spans="1:66" s="54" customFormat="1" ht="18" x14ac:dyDescent="0.2">
      <c r="A18" s="53" t="s">
        <v>165</v>
      </c>
      <c r="B18" s="111"/>
      <c r="C18" s="54" t="s">
        <v>195</v>
      </c>
      <c r="D18" s="110"/>
      <c r="E18" s="86">
        <v>43888</v>
      </c>
      <c r="F18" s="86">
        <v>43895</v>
      </c>
      <c r="G18" s="55">
        <v>7</v>
      </c>
      <c r="H18" s="56">
        <v>0.8</v>
      </c>
      <c r="I18" s="57">
        <f>IF(OR(F18=0,E18=0)," - ",NETWORKDAYS(E18,F18))</f>
        <v>6</v>
      </c>
      <c r="J18" s="83"/>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row>
    <row r="19" spans="1:66" s="54" customFormat="1" ht="18" x14ac:dyDescent="0.2">
      <c r="A19" s="53" t="s">
        <v>196</v>
      </c>
      <c r="B19" s="111" t="s">
        <v>153</v>
      </c>
      <c r="C19" s="54" t="s">
        <v>232</v>
      </c>
      <c r="D19" s="110"/>
      <c r="E19" s="86">
        <v>43888</v>
      </c>
      <c r="F19" s="86">
        <v>43892</v>
      </c>
      <c r="G19" s="55">
        <v>7</v>
      </c>
      <c r="H19" s="56">
        <v>1</v>
      </c>
      <c r="I19" s="57">
        <f>IF(OR(F19=0,E19=0)," - ",NETWORKDAYS(E19,F19))</f>
        <v>3</v>
      </c>
      <c r="J19" s="83"/>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row>
    <row r="20" spans="1:66" s="54" customFormat="1" ht="18" x14ac:dyDescent="0.2">
      <c r="A20" s="53" t="s">
        <v>197</v>
      </c>
      <c r="B20" s="111" t="s">
        <v>153</v>
      </c>
      <c r="C20" s="54" t="s">
        <v>233</v>
      </c>
      <c r="D20" s="110"/>
      <c r="E20" s="86">
        <v>43892</v>
      </c>
      <c r="F20" s="86">
        <v>43895</v>
      </c>
      <c r="G20" s="55">
        <v>3</v>
      </c>
      <c r="H20" s="56">
        <v>0.8</v>
      </c>
      <c r="I20" s="57">
        <f>IF(OR(F20=0,E20=0)," - ",NETWORKDAYS(E20,F20))</f>
        <v>4</v>
      </c>
      <c r="J20" s="83"/>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row>
    <row r="21" spans="1:66" s="54" customFormat="1" ht="18" x14ac:dyDescent="0.2">
      <c r="A21" s="53" t="s">
        <v>198</v>
      </c>
      <c r="B21" s="111" t="s">
        <v>153</v>
      </c>
      <c r="C21" s="54" t="s">
        <v>234</v>
      </c>
      <c r="D21" s="110"/>
      <c r="E21" s="86">
        <v>43895</v>
      </c>
      <c r="F21" s="86">
        <v>43895</v>
      </c>
      <c r="G21" s="55"/>
      <c r="H21" s="56">
        <v>0</v>
      </c>
      <c r="I21" s="57"/>
      <c r="J21" s="83"/>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row>
    <row r="22" spans="1:66" s="54" customFormat="1" ht="18" x14ac:dyDescent="0.2">
      <c r="A22" s="53"/>
      <c r="B22" s="111"/>
      <c r="D22" s="110"/>
      <c r="E22" s="87"/>
      <c r="F22" s="87"/>
      <c r="G22" s="87"/>
      <c r="H22" s="87"/>
      <c r="I22" s="57"/>
      <c r="J22" s="83"/>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row>
    <row r="23" spans="1:66" s="54" customFormat="1" ht="18" x14ac:dyDescent="0.2">
      <c r="A23" s="164" t="s">
        <v>157</v>
      </c>
      <c r="B23" s="109" t="s">
        <v>215</v>
      </c>
      <c r="C23" s="157" t="s">
        <v>158</v>
      </c>
      <c r="D23" s="110"/>
      <c r="E23" s="86">
        <v>43899</v>
      </c>
      <c r="F23" s="86">
        <v>43910</v>
      </c>
      <c r="G23" s="55">
        <v>7</v>
      </c>
      <c r="H23" s="56">
        <v>0</v>
      </c>
      <c r="I23" s="57">
        <f t="shared" ref="I23:I35" si="5">IF(OR(F23=0,E23=0)," - ",NETWORKDAYS(E23,F23))</f>
        <v>10</v>
      </c>
      <c r="J23" s="83"/>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row>
    <row r="24" spans="1:66" s="54" customFormat="1" ht="18" x14ac:dyDescent="0.2">
      <c r="A24" s="53" t="s">
        <v>166</v>
      </c>
      <c r="B24" s="111" t="s">
        <v>199</v>
      </c>
      <c r="C24" s="54" t="s">
        <v>168</v>
      </c>
      <c r="D24" s="110"/>
      <c r="E24" s="86">
        <v>43900</v>
      </c>
      <c r="F24" s="86">
        <v>43910</v>
      </c>
      <c r="G24" s="55">
        <v>7</v>
      </c>
      <c r="H24" s="56">
        <v>0</v>
      </c>
      <c r="I24" s="57">
        <f>IF(OR(F24=0,E24=0)," - ",NETWORKDAYS(E24,F24))</f>
        <v>9</v>
      </c>
      <c r="J24" s="83"/>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row>
    <row r="25" spans="1:66" s="54" customFormat="1" ht="18" x14ac:dyDescent="0.2">
      <c r="A25" s="53" t="s">
        <v>167</v>
      </c>
      <c r="B25" s="111" t="s">
        <v>199</v>
      </c>
      <c r="C25" s="54" t="s">
        <v>169</v>
      </c>
      <c r="D25" s="110"/>
      <c r="E25" s="86">
        <v>43900</v>
      </c>
      <c r="F25" s="86">
        <v>43910</v>
      </c>
      <c r="G25" s="55">
        <v>7</v>
      </c>
      <c r="H25" s="56">
        <v>0</v>
      </c>
      <c r="I25" s="57">
        <f>IF(OR(F25=0,E25=0)," - ",NETWORKDAYS(E25,F25))</f>
        <v>9</v>
      </c>
      <c r="J25" s="83"/>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row>
    <row r="26" spans="1:66" s="54" customFormat="1" ht="18" x14ac:dyDescent="0.2">
      <c r="A26" s="53" t="s">
        <v>218</v>
      </c>
      <c r="B26" s="111"/>
      <c r="C26" s="54" t="s">
        <v>231</v>
      </c>
      <c r="D26" s="110"/>
      <c r="E26" s="86">
        <v>43900</v>
      </c>
      <c r="F26" s="86">
        <v>43910</v>
      </c>
      <c r="G26" s="55">
        <v>7</v>
      </c>
      <c r="H26" s="56">
        <v>0</v>
      </c>
      <c r="I26" s="57">
        <f>IF(OR(F26=0,E26=0)," - ",NETWORKDAYS(E26,F26))</f>
        <v>9</v>
      </c>
      <c r="J26" s="83"/>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row>
    <row r="27" spans="1:66" s="54" customFormat="1" ht="18" x14ac:dyDescent="0.2">
      <c r="A27" s="53" t="s">
        <v>225</v>
      </c>
      <c r="B27" s="111" t="s">
        <v>153</v>
      </c>
      <c r="C27" s="54" t="s">
        <v>220</v>
      </c>
      <c r="D27" s="110"/>
      <c r="E27" s="86">
        <v>43900</v>
      </c>
      <c r="F27" s="86">
        <v>43910</v>
      </c>
      <c r="G27" s="55">
        <v>7</v>
      </c>
      <c r="H27" s="56">
        <v>0</v>
      </c>
      <c r="I27" s="57">
        <f>IF(OR(F27=0,E27=0)," - ",NETWORKDAYS(E27,F27))</f>
        <v>9</v>
      </c>
      <c r="J27" s="83"/>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row>
    <row r="28" spans="1:66" s="54" customFormat="1" ht="18" x14ac:dyDescent="0.2">
      <c r="A28" s="53" t="s">
        <v>226</v>
      </c>
      <c r="B28" s="111" t="s">
        <v>153</v>
      </c>
      <c r="C28" s="54" t="s">
        <v>221</v>
      </c>
      <c r="D28" s="110"/>
      <c r="E28" s="86">
        <v>43900</v>
      </c>
      <c r="F28" s="86">
        <v>43910</v>
      </c>
      <c r="G28" s="55">
        <v>7</v>
      </c>
      <c r="H28" s="56">
        <v>0</v>
      </c>
      <c r="I28" s="57">
        <f>IF(OR(F28=0,E28=0)," - ",NETWORKDAYS(E28,F28))</f>
        <v>9</v>
      </c>
      <c r="J28" s="83"/>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row>
    <row r="29" spans="1:66" s="54" customFormat="1" ht="18" x14ac:dyDescent="0.2">
      <c r="A29" s="53" t="s">
        <v>227</v>
      </c>
      <c r="B29" s="111" t="s">
        <v>153</v>
      </c>
      <c r="C29" s="54" t="s">
        <v>222</v>
      </c>
      <c r="D29" s="110"/>
      <c r="E29" s="86">
        <v>43900</v>
      </c>
      <c r="F29" s="86">
        <v>43910</v>
      </c>
      <c r="G29" s="55">
        <v>7</v>
      </c>
      <c r="H29" s="56">
        <v>0</v>
      </c>
      <c r="I29" s="57">
        <f>IF(OR(F29=0,E29=0)," - ",NETWORKDAYS(E29,F29))</f>
        <v>9</v>
      </c>
      <c r="J29" s="83"/>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row>
    <row r="30" spans="1:66" s="54" customFormat="1" ht="18" x14ac:dyDescent="0.2">
      <c r="A30" s="53" t="s">
        <v>228</v>
      </c>
      <c r="B30" s="111" t="s">
        <v>153</v>
      </c>
      <c r="C30" s="54" t="s">
        <v>223</v>
      </c>
      <c r="D30" s="110"/>
      <c r="E30" s="86">
        <v>43900</v>
      </c>
      <c r="F30" s="86">
        <v>43910</v>
      </c>
      <c r="G30" s="55">
        <v>7</v>
      </c>
      <c r="H30" s="56">
        <v>0</v>
      </c>
      <c r="I30" s="57">
        <f>IF(OR(F30=0,E30=0)," - ",NETWORKDAYS(E30,F30))</f>
        <v>9</v>
      </c>
      <c r="J30" s="83"/>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row>
    <row r="31" spans="1:66" s="54" customFormat="1" ht="18" x14ac:dyDescent="0.2">
      <c r="A31" s="53" t="s">
        <v>229</v>
      </c>
      <c r="B31" s="111" t="s">
        <v>153</v>
      </c>
      <c r="C31" s="54" t="s">
        <v>224</v>
      </c>
      <c r="D31" s="110"/>
      <c r="E31" s="86">
        <v>43900</v>
      </c>
      <c r="F31" s="86">
        <v>43910</v>
      </c>
      <c r="G31" s="55">
        <v>7</v>
      </c>
      <c r="H31" s="56">
        <v>0</v>
      </c>
      <c r="I31" s="57">
        <f>IF(OR(F31=0,E31=0)," - ",NETWORKDAYS(E31,F31))</f>
        <v>9</v>
      </c>
      <c r="J31" s="83"/>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row>
    <row r="32" spans="1:66" s="54" customFormat="1" ht="18" x14ac:dyDescent="0.2">
      <c r="A32" s="53" t="s">
        <v>219</v>
      </c>
      <c r="B32" s="111" t="s">
        <v>9</v>
      </c>
      <c r="C32" s="54" t="s">
        <v>214</v>
      </c>
      <c r="D32" s="110"/>
      <c r="E32" s="86">
        <v>43900</v>
      </c>
      <c r="F32" s="86">
        <v>43915</v>
      </c>
      <c r="G32" s="55">
        <v>7</v>
      </c>
      <c r="H32" s="56">
        <v>0</v>
      </c>
      <c r="I32" s="57">
        <f>IF(OR(F32=0,E32=0)," - ",NETWORKDAYS(E32,F32))</f>
        <v>12</v>
      </c>
      <c r="J32" s="83"/>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row>
    <row r="33" spans="1:66" s="54" customFormat="1" ht="18" x14ac:dyDescent="0.2">
      <c r="A33" s="53"/>
      <c r="B33" s="109"/>
      <c r="D33" s="110"/>
      <c r="E33" s="87"/>
      <c r="F33" s="87"/>
      <c r="G33" s="87"/>
      <c r="H33" s="87"/>
      <c r="I33" s="57"/>
      <c r="J33" s="83"/>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row>
    <row r="34" spans="1:66" s="54" customFormat="1" ht="18" x14ac:dyDescent="0.2">
      <c r="A34" s="53">
        <v>2</v>
      </c>
      <c r="B34" s="109" t="s">
        <v>156</v>
      </c>
      <c r="C34" s="157" t="s">
        <v>159</v>
      </c>
      <c r="D34" s="110"/>
      <c r="E34" s="86">
        <v>43881</v>
      </c>
      <c r="F34" s="86">
        <v>43917</v>
      </c>
      <c r="G34" s="55">
        <v>7</v>
      </c>
      <c r="H34" s="56">
        <v>0</v>
      </c>
      <c r="I34" s="57">
        <f t="shared" si="5"/>
        <v>27</v>
      </c>
      <c r="J34" s="83"/>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row>
    <row r="35" spans="1:66" s="54" customFormat="1" ht="18" x14ac:dyDescent="0.2">
      <c r="A35" s="164" t="s">
        <v>170</v>
      </c>
      <c r="B35" s="109" t="s">
        <v>216</v>
      </c>
      <c r="C35" s="157" t="s">
        <v>202</v>
      </c>
      <c r="D35" s="110"/>
      <c r="E35" s="86">
        <v>43881</v>
      </c>
      <c r="F35" s="86">
        <v>43917</v>
      </c>
      <c r="G35" s="55">
        <v>7</v>
      </c>
      <c r="H35" s="56">
        <v>0</v>
      </c>
      <c r="I35" s="57">
        <f t="shared" si="5"/>
        <v>27</v>
      </c>
      <c r="J35" s="83"/>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row>
    <row r="36" spans="1:66" s="54" customFormat="1" ht="18" x14ac:dyDescent="0.2">
      <c r="A36" s="54" t="s">
        <v>208</v>
      </c>
      <c r="B36" s="109" t="s">
        <v>213</v>
      </c>
      <c r="C36" s="54" t="s">
        <v>203</v>
      </c>
      <c r="D36" s="110"/>
      <c r="E36" s="86">
        <v>43899</v>
      </c>
      <c r="F36" s="86">
        <v>43917</v>
      </c>
      <c r="G36" s="55">
        <v>7</v>
      </c>
      <c r="H36" s="56">
        <v>0</v>
      </c>
      <c r="I36" s="57">
        <f t="shared" ref="I36" si="6">IF(OR(F36=0,E36=0)," - ",NETWORKDAYS(E36,F36))</f>
        <v>15</v>
      </c>
      <c r="J36" s="83"/>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row>
    <row r="37" spans="1:66" s="54" customFormat="1" ht="18" x14ac:dyDescent="0.2">
      <c r="A37" s="54" t="s">
        <v>209</v>
      </c>
      <c r="B37" s="109" t="s">
        <v>213</v>
      </c>
      <c r="C37" s="54" t="s">
        <v>204</v>
      </c>
      <c r="D37" s="110"/>
      <c r="E37" s="86">
        <v>43899</v>
      </c>
      <c r="F37" s="86">
        <v>43917</v>
      </c>
      <c r="G37" s="55">
        <v>7</v>
      </c>
      <c r="H37" s="56">
        <v>0</v>
      </c>
      <c r="I37" s="57">
        <f t="shared" ref="I37" si="7">IF(OR(F37=0,E37=0)," - ",NETWORKDAYS(E37,F37))</f>
        <v>15</v>
      </c>
      <c r="J37" s="83"/>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row>
    <row r="38" spans="1:66" s="54" customFormat="1" ht="18" x14ac:dyDescent="0.2">
      <c r="A38" s="54" t="s">
        <v>210</v>
      </c>
      <c r="B38" s="109" t="s">
        <v>213</v>
      </c>
      <c r="C38" s="54" t="s">
        <v>205</v>
      </c>
      <c r="D38" s="110"/>
      <c r="E38" s="86">
        <v>43899</v>
      </c>
      <c r="F38" s="86">
        <v>43917</v>
      </c>
      <c r="G38" s="55">
        <v>7</v>
      </c>
      <c r="H38" s="56">
        <v>0</v>
      </c>
      <c r="I38" s="57">
        <f t="shared" ref="I38" si="8">IF(OR(F38=0,E38=0)," - ",NETWORKDAYS(E38,F38))</f>
        <v>15</v>
      </c>
      <c r="J38" s="83"/>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row>
    <row r="39" spans="1:66" s="54" customFormat="1" ht="18" x14ac:dyDescent="0.2">
      <c r="A39" s="54" t="s">
        <v>211</v>
      </c>
      <c r="B39" s="109" t="s">
        <v>213</v>
      </c>
      <c r="C39" s="54" t="s">
        <v>206</v>
      </c>
      <c r="D39" s="110"/>
      <c r="E39" s="86">
        <v>43899</v>
      </c>
      <c r="F39" s="86">
        <v>43917</v>
      </c>
      <c r="G39" s="55">
        <v>7</v>
      </c>
      <c r="H39" s="56">
        <v>0</v>
      </c>
      <c r="I39" s="57">
        <f t="shared" ref="I39" si="9">IF(OR(F39=0,E39=0)," - ",NETWORKDAYS(E39,F39))</f>
        <v>15</v>
      </c>
      <c r="J39" s="83"/>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row>
    <row r="40" spans="1:66" ht="15.75" customHeight="1" x14ac:dyDescent="0.2">
      <c r="A40" s="54" t="s">
        <v>212</v>
      </c>
      <c r="B40" s="109" t="s">
        <v>213</v>
      </c>
      <c r="C40" s="58" t="s">
        <v>214</v>
      </c>
      <c r="E40" s="86">
        <v>43899</v>
      </c>
      <c r="F40" s="86">
        <v>43917</v>
      </c>
      <c r="G40" s="55">
        <v>8</v>
      </c>
      <c r="H40" s="56">
        <v>0</v>
      </c>
      <c r="I40" s="57">
        <f t="shared" ref="I40" si="10">IF(OR(F40=0,E40=0)," - ",NETWORKDAYS(E40,F40))</f>
        <v>15</v>
      </c>
    </row>
    <row r="41" spans="1:66" s="54" customFormat="1" ht="18" x14ac:dyDescent="0.2">
      <c r="A41" s="164" t="s">
        <v>171</v>
      </c>
      <c r="B41" s="109" t="s">
        <v>216</v>
      </c>
      <c r="C41" s="54" t="s">
        <v>207</v>
      </c>
      <c r="D41" s="110"/>
      <c r="E41" s="86"/>
      <c r="F41" s="86">
        <v>43917</v>
      </c>
      <c r="G41" s="55"/>
      <c r="H41" s="56">
        <v>0</v>
      </c>
      <c r="I41" s="57"/>
      <c r="J41" s="83"/>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row>
    <row r="42" spans="1:66" s="54" customFormat="1" ht="18" x14ac:dyDescent="0.2">
      <c r="A42" s="53"/>
      <c r="B42" s="109"/>
      <c r="D42" s="110"/>
      <c r="E42" s="87"/>
      <c r="F42" s="87"/>
      <c r="G42" s="87"/>
      <c r="H42" s="87"/>
      <c r="I42" s="57"/>
      <c r="J42" s="83"/>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row>
    <row r="43" spans="1:66" s="54" customFormat="1" ht="18" x14ac:dyDescent="0.2">
      <c r="A43" s="53">
        <v>3</v>
      </c>
      <c r="B43" s="109" t="s">
        <v>156</v>
      </c>
      <c r="C43" s="157" t="s">
        <v>160</v>
      </c>
      <c r="D43" s="110"/>
      <c r="E43" s="86">
        <v>43881</v>
      </c>
      <c r="F43" s="86"/>
      <c r="G43" s="55"/>
      <c r="H43" s="56">
        <v>0</v>
      </c>
      <c r="I43" s="57" t="str">
        <f t="shared" ref="I43:I47" si="11">IF(OR(F43=0,E43=0)," - ",NETWORKDAYS(E43,F43))</f>
        <v xml:space="preserve"> - </v>
      </c>
      <c r="J43" s="83"/>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row>
    <row r="44" spans="1:66" s="54" customFormat="1" ht="18" x14ac:dyDescent="0.2">
      <c r="A44" s="164" t="s">
        <v>173</v>
      </c>
      <c r="B44" s="109" t="s">
        <v>215</v>
      </c>
      <c r="C44" s="54" t="s">
        <v>175</v>
      </c>
      <c r="D44" s="110"/>
      <c r="E44" s="86"/>
      <c r="F44" s="86"/>
      <c r="G44" s="55"/>
      <c r="H44" s="56">
        <v>0</v>
      </c>
      <c r="I44" s="57"/>
      <c r="J44" s="83"/>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row>
    <row r="45" spans="1:66" s="54" customFormat="1" ht="18" x14ac:dyDescent="0.2">
      <c r="A45" s="164" t="s">
        <v>174</v>
      </c>
      <c r="B45" s="109" t="s">
        <v>215</v>
      </c>
      <c r="C45" s="54" t="s">
        <v>201</v>
      </c>
      <c r="D45" s="110"/>
      <c r="E45" s="86"/>
      <c r="F45" s="86"/>
      <c r="G45" s="55"/>
      <c r="H45" s="56">
        <v>0</v>
      </c>
      <c r="I45" s="57"/>
      <c r="J45" s="83"/>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row>
    <row r="46" spans="1:66" s="54" customFormat="1" ht="18" x14ac:dyDescent="0.2">
      <c r="A46" s="53"/>
      <c r="B46" s="109"/>
      <c r="D46" s="110"/>
      <c r="E46" s="87"/>
      <c r="F46" s="87"/>
      <c r="G46" s="87"/>
      <c r="H46" s="87"/>
      <c r="I46" s="57"/>
      <c r="J46" s="83"/>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row>
    <row r="47" spans="1:66" s="54" customFormat="1" ht="18" x14ac:dyDescent="0.2">
      <c r="A47" s="53">
        <v>4</v>
      </c>
      <c r="B47" s="109" t="s">
        <v>156</v>
      </c>
      <c r="C47" s="157" t="s">
        <v>161</v>
      </c>
      <c r="D47" s="110"/>
      <c r="E47" s="86">
        <v>43881</v>
      </c>
      <c r="F47" s="86"/>
      <c r="G47" s="55"/>
      <c r="H47" s="56">
        <v>0</v>
      </c>
      <c r="I47" s="57" t="str">
        <f t="shared" si="11"/>
        <v xml:space="preserve"> - </v>
      </c>
      <c r="J47" s="83"/>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row>
    <row r="48" spans="1:66" s="54" customFormat="1" ht="18" x14ac:dyDescent="0.2">
      <c r="A48" s="164" t="s">
        <v>176</v>
      </c>
      <c r="B48" s="109" t="s">
        <v>215</v>
      </c>
      <c r="C48" s="54" t="s">
        <v>180</v>
      </c>
      <c r="D48" s="110"/>
      <c r="E48" s="86"/>
      <c r="F48" s="86"/>
      <c r="G48" s="55"/>
      <c r="H48" s="56">
        <v>0</v>
      </c>
      <c r="I48" s="57"/>
      <c r="J48" s="83"/>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row>
    <row r="49" spans="1:66" s="54" customFormat="1" ht="18" x14ac:dyDescent="0.2">
      <c r="A49" s="164" t="s">
        <v>178</v>
      </c>
      <c r="B49" s="109" t="s">
        <v>215</v>
      </c>
      <c r="C49" s="54" t="s">
        <v>181</v>
      </c>
      <c r="D49" s="110"/>
      <c r="E49" s="86"/>
      <c r="F49" s="86"/>
      <c r="G49" s="55"/>
      <c r="H49" s="56">
        <v>0</v>
      </c>
      <c r="I49" s="57"/>
      <c r="J49" s="83"/>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row>
    <row r="50" spans="1:66" s="54" customFormat="1" ht="18" x14ac:dyDescent="0.2">
      <c r="A50" s="164" t="s">
        <v>179</v>
      </c>
      <c r="B50" s="109" t="s">
        <v>216</v>
      </c>
      <c r="C50" s="54" t="s">
        <v>217</v>
      </c>
      <c r="D50" s="110"/>
      <c r="E50" s="86"/>
      <c r="F50" s="86">
        <v>43984</v>
      </c>
      <c r="G50" s="55"/>
      <c r="H50" s="56">
        <v>0</v>
      </c>
      <c r="I50" s="57"/>
      <c r="J50" s="83"/>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row>
    <row r="51" spans="1:66" s="54" customFormat="1" ht="18" x14ac:dyDescent="0.2">
      <c r="A51" s="53"/>
      <c r="B51" s="109"/>
      <c r="D51" s="110"/>
      <c r="E51" s="87"/>
      <c r="F51" s="87"/>
      <c r="G51" s="87"/>
      <c r="H51" s="87"/>
      <c r="I51" s="57"/>
      <c r="J51" s="83"/>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row>
    <row r="52" spans="1:66" s="54" customFormat="1" ht="18" x14ac:dyDescent="0.2">
      <c r="A52" s="164">
        <v>5</v>
      </c>
      <c r="B52" s="109" t="s">
        <v>156</v>
      </c>
      <c r="C52" s="157" t="s">
        <v>162</v>
      </c>
      <c r="D52" s="110"/>
      <c r="E52" s="86"/>
      <c r="F52" s="86">
        <v>44005</v>
      </c>
      <c r="G52" s="55"/>
      <c r="H52" s="56">
        <v>0</v>
      </c>
      <c r="I52" s="57" t="str">
        <f t="shared" ref="I52" si="12">IF(OR(F52=0,E52=0)," - ",NETWORKDAYS(E52,F52))</f>
        <v xml:space="preserve"> - </v>
      </c>
      <c r="J52" s="83"/>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row>
    <row r="53" spans="1:66" s="54" customFormat="1" ht="18" x14ac:dyDescent="0.2">
      <c r="A53" s="164" t="s">
        <v>177</v>
      </c>
      <c r="B53" s="109" t="s">
        <v>216</v>
      </c>
      <c r="C53" s="54" t="s">
        <v>184</v>
      </c>
      <c r="D53" s="110"/>
      <c r="E53" s="86"/>
      <c r="F53" s="86">
        <v>43994</v>
      </c>
      <c r="G53" s="55"/>
      <c r="H53" s="56">
        <v>0</v>
      </c>
      <c r="I53" s="57"/>
      <c r="J53" s="83"/>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row>
    <row r="54" spans="1:66" s="58" customFormat="1" ht="18" x14ac:dyDescent="0.2">
      <c r="A54" s="164" t="s">
        <v>182</v>
      </c>
      <c r="B54" s="109" t="s">
        <v>216</v>
      </c>
      <c r="C54" s="58" t="s">
        <v>172</v>
      </c>
      <c r="D54" s="159"/>
      <c r="E54" s="160"/>
      <c r="F54" s="86">
        <v>43998</v>
      </c>
      <c r="G54" s="161"/>
      <c r="H54" s="56">
        <v>0</v>
      </c>
      <c r="I54" s="162"/>
      <c r="J54" s="163"/>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row>
    <row r="55" spans="1:66" s="58" customFormat="1" ht="18" x14ac:dyDescent="0.2">
      <c r="A55" s="164" t="s">
        <v>183</v>
      </c>
      <c r="B55" s="109" t="s">
        <v>216</v>
      </c>
      <c r="C55" s="58" t="s">
        <v>185</v>
      </c>
      <c r="D55" s="159"/>
      <c r="E55" s="160"/>
      <c r="F55" s="86">
        <v>43994</v>
      </c>
      <c r="G55" s="161"/>
      <c r="H55" s="56">
        <v>0</v>
      </c>
      <c r="I55" s="162"/>
      <c r="J55" s="163"/>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row>
    <row r="56" spans="1:66" s="58" customFormat="1" ht="18" x14ac:dyDescent="0.2">
      <c r="A56" s="164" t="s">
        <v>186</v>
      </c>
      <c r="B56" s="109" t="s">
        <v>216</v>
      </c>
      <c r="C56" s="58" t="s">
        <v>191</v>
      </c>
      <c r="D56" s="159"/>
      <c r="E56" s="160"/>
      <c r="F56" s="86">
        <v>43994</v>
      </c>
      <c r="G56" s="161"/>
      <c r="H56" s="56">
        <v>0</v>
      </c>
      <c r="I56" s="162"/>
      <c r="J56" s="163"/>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row>
    <row r="57" spans="1:66" s="58" customFormat="1" ht="18" x14ac:dyDescent="0.2">
      <c r="A57" s="164" t="s">
        <v>187</v>
      </c>
      <c r="B57" s="109" t="s">
        <v>216</v>
      </c>
      <c r="C57" s="58" t="s">
        <v>192</v>
      </c>
      <c r="D57" s="159"/>
      <c r="E57" s="160"/>
      <c r="F57" s="86">
        <v>43994</v>
      </c>
      <c r="G57" s="161"/>
      <c r="H57" s="56">
        <v>0</v>
      </c>
      <c r="I57" s="162"/>
      <c r="J57" s="163"/>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row>
    <row r="58" spans="1:66" s="58" customFormat="1" ht="18" x14ac:dyDescent="0.2">
      <c r="A58" s="164" t="s">
        <v>188</v>
      </c>
      <c r="B58" s="109" t="s">
        <v>216</v>
      </c>
      <c r="C58" s="58" t="s">
        <v>193</v>
      </c>
      <c r="D58" s="159"/>
      <c r="E58" s="160"/>
      <c r="F58" s="86">
        <v>43994</v>
      </c>
      <c r="G58" s="161"/>
      <c r="H58" s="56">
        <v>0</v>
      </c>
      <c r="I58" s="162"/>
      <c r="J58" s="163"/>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row>
    <row r="59" spans="1:66" s="58" customFormat="1" ht="18" x14ac:dyDescent="0.2">
      <c r="A59" s="164" t="s">
        <v>189</v>
      </c>
      <c r="B59" s="109" t="s">
        <v>216</v>
      </c>
      <c r="C59" s="58" t="s">
        <v>194</v>
      </c>
      <c r="D59" s="159"/>
      <c r="E59" s="160"/>
      <c r="F59" s="86">
        <v>43994</v>
      </c>
      <c r="G59" s="161"/>
      <c r="H59" s="56">
        <v>0</v>
      </c>
      <c r="I59" s="162"/>
      <c r="J59" s="163"/>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row>
    <row r="60" spans="1:66" s="58" customFormat="1" ht="18" x14ac:dyDescent="0.2">
      <c r="A60" s="164" t="s">
        <v>190</v>
      </c>
      <c r="B60" s="109" t="s">
        <v>216</v>
      </c>
      <c r="C60" s="58" t="s">
        <v>200</v>
      </c>
      <c r="D60" s="159"/>
      <c r="E60" s="160"/>
      <c r="F60" s="86">
        <v>44005</v>
      </c>
      <c r="G60" s="161"/>
      <c r="H60" s="56">
        <v>0</v>
      </c>
      <c r="I60" s="162"/>
      <c r="J60" s="163"/>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row>
    <row r="61" spans="1:66" s="58" customFormat="1" ht="18" x14ac:dyDescent="0.2">
      <c r="A61" s="164"/>
      <c r="B61" s="158"/>
      <c r="D61" s="159"/>
      <c r="I61" s="162"/>
      <c r="J61" s="163"/>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row>
    <row r="62" spans="1:66" s="63" customFormat="1" ht="18" x14ac:dyDescent="0.2">
      <c r="A62" s="53"/>
      <c r="B62" s="60"/>
      <c r="C62" s="61"/>
      <c r="D62" s="61"/>
      <c r="E62" s="88"/>
      <c r="F62" s="88"/>
      <c r="G62" s="62"/>
      <c r="H62" s="62"/>
      <c r="I62" s="62"/>
      <c r="J62" s="84"/>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row>
    <row r="63" spans="1:66" s="58" customFormat="1" ht="18" x14ac:dyDescent="0.2">
      <c r="A63" s="59" t="s">
        <v>2</v>
      </c>
      <c r="B63" s="65"/>
      <c r="C63" s="65"/>
      <c r="D63" s="65"/>
      <c r="E63" s="89"/>
      <c r="F63" s="89"/>
      <c r="G63" s="65"/>
      <c r="H63" s="65"/>
      <c r="I63" s="65"/>
      <c r="J63" s="84"/>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row>
    <row r="64" spans="1:66" s="58" customFormat="1" ht="18" x14ac:dyDescent="0.2">
      <c r="A64" s="64" t="s">
        <v>39</v>
      </c>
      <c r="B64" s="114" t="s">
        <v>78</v>
      </c>
      <c r="C64" s="66"/>
      <c r="D64" s="67"/>
      <c r="E64" s="86"/>
      <c r="F64" s="87" t="str">
        <f t="shared" ref="F64:F67" si="13">IF(ISBLANK(E64)," - ",IF(G64=0,E64,E64+G64-1))</f>
        <v xml:space="preserve"> - </v>
      </c>
      <c r="G64" s="55"/>
      <c r="H64" s="56"/>
      <c r="I64" s="68" t="str">
        <f>IF(OR(F64=0,E64=0)," - ",NETWORKDAYS(E64,F64))</f>
        <v xml:space="preserve"> - </v>
      </c>
      <c r="J64" s="85"/>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row>
    <row r="65" spans="1:66" s="58" customFormat="1" ht="18" x14ac:dyDescent="0.2">
      <c r="A65" s="113" t="str">
        <f>IF(ISERROR(VALUE(SUBSTITUTE(prevWBS,".",""))),"1",IF(ISERROR(FIND("`",SUBSTITUTE(prevWBS,".","`",1))),TEXT(VALUE(prevWBS)+1,"#"),TEXT(VALUE(LEFT(prevWBS,FIND("`",SUBSTITUTE(prevWBS,".","`",1))-1))+1,"#")))</f>
        <v>1</v>
      </c>
      <c r="B65" s="69" t="s">
        <v>64</v>
      </c>
      <c r="C65" s="69"/>
      <c r="D65" s="67"/>
      <c r="E65" s="86"/>
      <c r="F65" s="87" t="str">
        <f t="shared" si="13"/>
        <v xml:space="preserve"> - </v>
      </c>
      <c r="G65" s="55"/>
      <c r="H65" s="56"/>
      <c r="I65" s="68" t="str">
        <f t="shared" ref="I65:I67" si="14">IF(OR(F65=0,E65=0)," - ",NETWORKDAYS(E65,F65))</f>
        <v xml:space="preserve"> - </v>
      </c>
      <c r="J65" s="85"/>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row>
    <row r="66" spans="1:66" s="58" customFormat="1" ht="18" x14ac:dyDescent="0.2">
      <c r="A66" s="5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6" s="70" t="s">
        <v>65</v>
      </c>
      <c r="C66" s="69"/>
      <c r="D66" s="67"/>
      <c r="E66" s="86"/>
      <c r="F66" s="87" t="str">
        <f t="shared" si="13"/>
        <v xml:space="preserve"> - </v>
      </c>
      <c r="G66" s="55"/>
      <c r="H66" s="56"/>
      <c r="I66" s="68" t="str">
        <f t="shared" si="14"/>
        <v xml:space="preserve"> - </v>
      </c>
      <c r="J66" s="85"/>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row>
    <row r="67" spans="1:66" s="58" customFormat="1" ht="18" x14ac:dyDescent="0.2">
      <c r="A67" s="5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7" s="70" t="s">
        <v>66</v>
      </c>
      <c r="C67" s="69"/>
      <c r="D67" s="67"/>
      <c r="E67" s="86"/>
      <c r="F67" s="87" t="str">
        <f t="shared" si="13"/>
        <v xml:space="preserve"> - </v>
      </c>
      <c r="G67" s="55"/>
      <c r="H67" s="56"/>
      <c r="I67" s="68" t="str">
        <f t="shared" si="14"/>
        <v xml:space="preserve"> - </v>
      </c>
      <c r="J67" s="85"/>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row>
    <row r="68" spans="1:66" s="32" customFormat="1" x14ac:dyDescent="0.2">
      <c r="A68" s="5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8" s="30"/>
      <c r="C68" s="30"/>
      <c r="D68" s="31"/>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row>
    <row r="69" spans="1:66" x14ac:dyDescent="0.2">
      <c r="A69" s="146" t="str">
        <f>HYPERLINK("https://vertex42.link/HowToCreateAGanttChart","► Watch How to Create a Gantt Chart in Excel")</f>
        <v>► Watch How to Create a Gantt Chart in Excel</v>
      </c>
    </row>
  </sheetData>
  <sheetProtection formatCells="0" formatColumns="0" formatRows="0" insertRows="0" deleteRows="0"/>
  <mergeCells count="19">
    <mergeCell ref="K1:AE1"/>
    <mergeCell ref="C5:E5"/>
    <mergeCell ref="R4:X4"/>
    <mergeCell ref="K4:Q4"/>
    <mergeCell ref="C4:E4"/>
    <mergeCell ref="R5:X5"/>
    <mergeCell ref="K5:Q5"/>
    <mergeCell ref="Y4:AE4"/>
    <mergeCell ref="Y5:AE5"/>
    <mergeCell ref="AF4:AL4"/>
    <mergeCell ref="AF5:AL5"/>
    <mergeCell ref="BH4:BN4"/>
    <mergeCell ref="BH5:BN5"/>
    <mergeCell ref="AM5:AS5"/>
    <mergeCell ref="AT4:AZ4"/>
    <mergeCell ref="AT5:AZ5"/>
    <mergeCell ref="AM4:AS4"/>
    <mergeCell ref="BA4:BG4"/>
    <mergeCell ref="BA5:BG5"/>
  </mergeCells>
  <phoneticPr fontId="3" type="noConversion"/>
  <conditionalFormatting sqref="H62:H67 H8:H16 H19:H21 H23">
    <cfRule type="dataBar" priority="94">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41" priority="137">
      <formula>K$6=TODAY()</formula>
    </cfRule>
  </conditionalFormatting>
  <conditionalFormatting sqref="K8:BN16 K19:BN25 K41:BN67 K33:BN39">
    <cfRule type="expression" dxfId="40" priority="140">
      <formula>AND($E8&lt;=K$6,ROUNDDOWN(($F8-$E8+1)*$H8,0)+$E8-1&gt;=K$6)</formula>
    </cfRule>
    <cfRule type="expression" dxfId="39" priority="141">
      <formula>AND(NOT(ISBLANK($E8)),$E8&lt;=K$6,$F8&gt;=K$6)</formula>
    </cfRule>
  </conditionalFormatting>
  <conditionalFormatting sqref="K62:BN67 K6:BN16 K33:BN33 K41:BN42 K19:BN23">
    <cfRule type="expression" dxfId="38" priority="100">
      <formula>K$6=TODAY()</formula>
    </cfRule>
  </conditionalFormatting>
  <conditionalFormatting sqref="H18">
    <cfRule type="dataBar" priority="89">
      <dataBar>
        <cfvo type="num" val="0"/>
        <cfvo type="num" val="1"/>
        <color theme="0" tint="-0.34998626667073579"/>
      </dataBar>
      <extLst>
        <ext xmlns:x14="http://schemas.microsoft.com/office/spreadsheetml/2009/9/main" uri="{B025F937-C7B1-47D3-B67F-A62EFF666E3E}">
          <x14:id>{1DB5AECD-A891-4BDE-9990-2C51202B1FC3}</x14:id>
        </ext>
      </extLst>
    </cfRule>
  </conditionalFormatting>
  <conditionalFormatting sqref="K18:BN18">
    <cfRule type="expression" dxfId="37" priority="91">
      <formula>AND($E18&lt;=K$6,ROUNDDOWN(($F18-$E18+1)*$H18,0)+$E18-1&gt;=K$6)</formula>
    </cfRule>
    <cfRule type="expression" dxfId="36" priority="92">
      <formula>AND(NOT(ISBLANK($E18)),$E18&lt;=K$6,$F18&gt;=K$6)</formula>
    </cfRule>
  </conditionalFormatting>
  <conditionalFormatting sqref="K18:BN18">
    <cfRule type="expression" dxfId="35" priority="90">
      <formula>K$6=TODAY()</formula>
    </cfRule>
  </conditionalFormatting>
  <conditionalFormatting sqref="K34:BN35">
    <cfRule type="expression" dxfId="34" priority="86">
      <formula>K$6=TODAY()</formula>
    </cfRule>
  </conditionalFormatting>
  <conditionalFormatting sqref="K52:BN52">
    <cfRule type="expression" dxfId="33" priority="70">
      <formula>K$6=TODAY()</formula>
    </cfRule>
  </conditionalFormatting>
  <conditionalFormatting sqref="K43:BN46">
    <cfRule type="expression" dxfId="32" priority="78">
      <formula>K$6=TODAY()</formula>
    </cfRule>
  </conditionalFormatting>
  <conditionalFormatting sqref="K53:BN61">
    <cfRule type="expression" dxfId="31" priority="74">
      <formula>K$6=TODAY()</formula>
    </cfRule>
  </conditionalFormatting>
  <conditionalFormatting sqref="K47:BN51">
    <cfRule type="expression" dxfId="30" priority="66">
      <formula>K$6=TODAY()</formula>
    </cfRule>
  </conditionalFormatting>
  <conditionalFormatting sqref="H39:H41">
    <cfRule type="dataBar" priority="61">
      <dataBar>
        <cfvo type="num" val="0"/>
        <cfvo type="num" val="1"/>
        <color theme="0" tint="-0.34998626667073579"/>
      </dataBar>
      <extLst>
        <ext xmlns:x14="http://schemas.microsoft.com/office/spreadsheetml/2009/9/main" uri="{B025F937-C7B1-47D3-B67F-A62EFF666E3E}">
          <x14:id>{EBD4449F-A85A-4D54-A29D-C83E769CFA60}</x14:id>
        </ext>
      </extLst>
    </cfRule>
  </conditionalFormatting>
  <conditionalFormatting sqref="K39:BN39">
    <cfRule type="expression" dxfId="29" priority="62">
      <formula>K$6=TODAY()</formula>
    </cfRule>
  </conditionalFormatting>
  <conditionalFormatting sqref="H38">
    <cfRule type="dataBar" priority="57">
      <dataBar>
        <cfvo type="num" val="0"/>
        <cfvo type="num" val="1"/>
        <color theme="0" tint="-0.34998626667073579"/>
      </dataBar>
      <extLst>
        <ext xmlns:x14="http://schemas.microsoft.com/office/spreadsheetml/2009/9/main" uri="{B025F937-C7B1-47D3-B67F-A62EFF666E3E}">
          <x14:id>{47DB31AA-F0E8-4023-8CDA-C27C9E77A068}</x14:id>
        </ext>
      </extLst>
    </cfRule>
  </conditionalFormatting>
  <conditionalFormatting sqref="K38:BN38">
    <cfRule type="expression" dxfId="28" priority="58">
      <formula>K$6=TODAY()</formula>
    </cfRule>
  </conditionalFormatting>
  <conditionalFormatting sqref="H37">
    <cfRule type="dataBar" priority="53">
      <dataBar>
        <cfvo type="num" val="0"/>
        <cfvo type="num" val="1"/>
        <color theme="0" tint="-0.34998626667073579"/>
      </dataBar>
      <extLst>
        <ext xmlns:x14="http://schemas.microsoft.com/office/spreadsheetml/2009/9/main" uri="{B025F937-C7B1-47D3-B67F-A62EFF666E3E}">
          <x14:id>{3B85562B-50D4-4630-B6AE-1CE0A73084E3}</x14:id>
        </ext>
      </extLst>
    </cfRule>
  </conditionalFormatting>
  <conditionalFormatting sqref="K37:BN37">
    <cfRule type="expression" dxfId="27" priority="54">
      <formula>K$6=TODAY()</formula>
    </cfRule>
  </conditionalFormatting>
  <conditionalFormatting sqref="H34:H36">
    <cfRule type="dataBar" priority="49">
      <dataBar>
        <cfvo type="num" val="0"/>
        <cfvo type="num" val="1"/>
        <color theme="0" tint="-0.34998626667073579"/>
      </dataBar>
      <extLst>
        <ext xmlns:x14="http://schemas.microsoft.com/office/spreadsheetml/2009/9/main" uri="{B025F937-C7B1-47D3-B67F-A62EFF666E3E}">
          <x14:id>{5721A7FA-3617-4FFC-B364-F152E49062DF}</x14:id>
        </ext>
      </extLst>
    </cfRule>
  </conditionalFormatting>
  <conditionalFormatting sqref="K36:BN36">
    <cfRule type="expression" dxfId="26" priority="50">
      <formula>K$6=TODAY()</formula>
    </cfRule>
  </conditionalFormatting>
  <conditionalFormatting sqref="H24">
    <cfRule type="dataBar" priority="41">
      <dataBar>
        <cfvo type="num" val="0"/>
        <cfvo type="num" val="1"/>
        <color theme="0" tint="-0.34998626667073579"/>
      </dataBar>
      <extLst>
        <ext xmlns:x14="http://schemas.microsoft.com/office/spreadsheetml/2009/9/main" uri="{B025F937-C7B1-47D3-B67F-A62EFF666E3E}">
          <x14:id>{DC381696-276C-4AB1-8450-40A87DD041D8}</x14:id>
        </ext>
      </extLst>
    </cfRule>
  </conditionalFormatting>
  <conditionalFormatting sqref="K24:BN24">
    <cfRule type="expression" dxfId="25" priority="42">
      <formula>K$6=TODAY()</formula>
    </cfRule>
  </conditionalFormatting>
  <conditionalFormatting sqref="H25">
    <cfRule type="dataBar" priority="37">
      <dataBar>
        <cfvo type="num" val="0"/>
        <cfvo type="num" val="1"/>
        <color theme="0" tint="-0.34998626667073579"/>
      </dataBar>
      <extLst>
        <ext xmlns:x14="http://schemas.microsoft.com/office/spreadsheetml/2009/9/main" uri="{B025F937-C7B1-47D3-B67F-A62EFF666E3E}">
          <x14:id>{A5BC9663-AAC7-4EE0-856D-A98214B09F2C}</x14:id>
        </ext>
      </extLst>
    </cfRule>
  </conditionalFormatting>
  <conditionalFormatting sqref="K25:BN25">
    <cfRule type="expression" dxfId="24" priority="38">
      <formula>K$6=TODAY()</formula>
    </cfRule>
  </conditionalFormatting>
  <conditionalFormatting sqref="H17">
    <cfRule type="dataBar" priority="33">
      <dataBar>
        <cfvo type="num" val="0"/>
        <cfvo type="num" val="1"/>
        <color theme="0" tint="-0.34998626667073579"/>
      </dataBar>
      <extLst>
        <ext xmlns:x14="http://schemas.microsoft.com/office/spreadsheetml/2009/9/main" uri="{B025F937-C7B1-47D3-B67F-A62EFF666E3E}">
          <x14:id>{19C8D059-DCEF-48A3-AB2B-9B5BEDB019E3}</x14:id>
        </ext>
      </extLst>
    </cfRule>
  </conditionalFormatting>
  <conditionalFormatting sqref="K17:BN17">
    <cfRule type="expression" dxfId="23" priority="35">
      <formula>AND($E17&lt;=K$6,ROUNDDOWN(($F17-$E17+1)*$H17,0)+$E17-1&gt;=K$6)</formula>
    </cfRule>
    <cfRule type="expression" dxfId="22" priority="36">
      <formula>AND(NOT(ISBLANK($E17)),$E17&lt;=K$6,$F17&gt;=K$6)</formula>
    </cfRule>
  </conditionalFormatting>
  <conditionalFormatting sqref="K17:BN17">
    <cfRule type="expression" dxfId="21" priority="34">
      <formula>K$6=TODAY()</formula>
    </cfRule>
  </conditionalFormatting>
  <conditionalFormatting sqref="H30">
    <cfRule type="dataBar" priority="28">
      <dataBar>
        <cfvo type="num" val="0"/>
        <cfvo type="num" val="1"/>
        <color theme="0" tint="-0.34998626667073579"/>
      </dataBar>
      <extLst>
        <ext xmlns:x14="http://schemas.microsoft.com/office/spreadsheetml/2009/9/main" uri="{B025F937-C7B1-47D3-B67F-A62EFF666E3E}">
          <x14:id>{1DA15DE3-C04A-414C-9DA1-BF39136993F6}</x14:id>
        </ext>
      </extLst>
    </cfRule>
  </conditionalFormatting>
  <conditionalFormatting sqref="K30:BN30">
    <cfRule type="expression" dxfId="20" priority="30">
      <formula>AND($E30&lt;=K$6,ROUNDDOWN(($F30-$E30+1)*$H30,0)+$E30-1&gt;=K$6)</formula>
    </cfRule>
    <cfRule type="expression" dxfId="19" priority="31">
      <formula>AND(NOT(ISBLANK($E30)),$E30&lt;=K$6,$F30&gt;=K$6)</formula>
    </cfRule>
  </conditionalFormatting>
  <conditionalFormatting sqref="H32">
    <cfRule type="dataBar" priority="24">
      <dataBar>
        <cfvo type="num" val="0"/>
        <cfvo type="num" val="1"/>
        <color theme="0" tint="-0.34998626667073579"/>
      </dataBar>
      <extLst>
        <ext xmlns:x14="http://schemas.microsoft.com/office/spreadsheetml/2009/9/main" uri="{B025F937-C7B1-47D3-B67F-A62EFF666E3E}">
          <x14:id>{7ACE5BC8-66A5-4DE0-B76C-1CBF1520417F}</x14:id>
        </ext>
      </extLst>
    </cfRule>
  </conditionalFormatting>
  <conditionalFormatting sqref="K30:BN30">
    <cfRule type="expression" dxfId="18" priority="29">
      <formula>K$6=TODAY()</formula>
    </cfRule>
  </conditionalFormatting>
  <conditionalFormatting sqref="K32:BN32">
    <cfRule type="expression" dxfId="17" priority="26">
      <formula>AND($E32&lt;=K$6,ROUNDDOWN(($F32-$E32+1)*$H32,0)+$E32-1&gt;=K$6)</formula>
    </cfRule>
    <cfRule type="expression" dxfId="16" priority="27">
      <formula>AND(NOT(ISBLANK($E32)),$E32&lt;=K$6,$F32&gt;=K$6)</formula>
    </cfRule>
  </conditionalFormatting>
  <conditionalFormatting sqref="H27">
    <cfRule type="dataBar" priority="20">
      <dataBar>
        <cfvo type="num" val="0"/>
        <cfvo type="num" val="1"/>
        <color theme="0" tint="-0.34998626667073579"/>
      </dataBar>
      <extLst>
        <ext xmlns:x14="http://schemas.microsoft.com/office/spreadsheetml/2009/9/main" uri="{B025F937-C7B1-47D3-B67F-A62EFF666E3E}">
          <x14:id>{91DBFD2B-5CB2-487E-85C9-50A1749F481B}</x14:id>
        </ext>
      </extLst>
    </cfRule>
  </conditionalFormatting>
  <conditionalFormatting sqref="K32:BN32">
    <cfRule type="expression" dxfId="15" priority="25">
      <formula>K$6=TODAY()</formula>
    </cfRule>
  </conditionalFormatting>
  <conditionalFormatting sqref="H28">
    <cfRule type="dataBar" priority="12">
      <dataBar>
        <cfvo type="num" val="0"/>
        <cfvo type="num" val="1"/>
        <color theme="0" tint="-0.34998626667073579"/>
      </dataBar>
      <extLst>
        <ext xmlns:x14="http://schemas.microsoft.com/office/spreadsheetml/2009/9/main" uri="{B025F937-C7B1-47D3-B67F-A62EFF666E3E}">
          <x14:id>{AE84415B-3DB7-461F-96D3-0A0BD4E197D8}</x14:id>
        </ext>
      </extLst>
    </cfRule>
  </conditionalFormatting>
  <conditionalFormatting sqref="K27:BN27">
    <cfRule type="expression" dxfId="14" priority="22">
      <formula>AND($E27&lt;=K$6,ROUNDDOWN(($F27-$E27+1)*$H27,0)+$E27-1&gt;=K$6)</formula>
    </cfRule>
    <cfRule type="expression" dxfId="13" priority="23">
      <formula>AND(NOT(ISBLANK($E27)),$E27&lt;=K$6,$F27&gt;=K$6)</formula>
    </cfRule>
  </conditionalFormatting>
  <conditionalFormatting sqref="K27:BN27">
    <cfRule type="expression" dxfId="12" priority="21">
      <formula>K$6=TODAY()</formula>
    </cfRule>
  </conditionalFormatting>
  <conditionalFormatting sqref="H31">
    <cfRule type="dataBar" priority="16">
      <dataBar>
        <cfvo type="num" val="0"/>
        <cfvo type="num" val="1"/>
        <color theme="0" tint="-0.34998626667073579"/>
      </dataBar>
      <extLst>
        <ext xmlns:x14="http://schemas.microsoft.com/office/spreadsheetml/2009/9/main" uri="{B025F937-C7B1-47D3-B67F-A62EFF666E3E}">
          <x14:id>{B9B36C06-7DC4-489E-A393-80C8F1259BA5}</x14:id>
        </ext>
      </extLst>
    </cfRule>
  </conditionalFormatting>
  <conditionalFormatting sqref="K31:BN31">
    <cfRule type="expression" dxfId="11" priority="18">
      <formula>AND($E31&lt;=K$6,ROUNDDOWN(($F31-$E31+1)*$H31,0)+$E31-1&gt;=K$6)</formula>
    </cfRule>
    <cfRule type="expression" dxfId="10" priority="19">
      <formula>AND(NOT(ISBLANK($E31)),$E31&lt;=K$6,$F31&gt;=K$6)</formula>
    </cfRule>
  </conditionalFormatting>
  <conditionalFormatting sqref="K31:BN31">
    <cfRule type="expression" dxfId="9" priority="17">
      <formula>K$6=TODAY()</formula>
    </cfRule>
  </conditionalFormatting>
  <conditionalFormatting sqref="K28:BN28">
    <cfRule type="expression" dxfId="8" priority="14">
      <formula>AND($E28&lt;=K$6,ROUNDDOWN(($F28-$E28+1)*$H28,0)+$E28-1&gt;=K$6)</formula>
    </cfRule>
    <cfRule type="expression" dxfId="7" priority="15">
      <formula>AND(NOT(ISBLANK($E28)),$E28&lt;=K$6,$F28&gt;=K$6)</formula>
    </cfRule>
  </conditionalFormatting>
  <conditionalFormatting sqref="K28:BN28">
    <cfRule type="expression" dxfId="6" priority="13">
      <formula>K$6=TODAY()</formula>
    </cfRule>
  </conditionalFormatting>
  <conditionalFormatting sqref="H29">
    <cfRule type="dataBar" priority="8">
      <dataBar>
        <cfvo type="num" val="0"/>
        <cfvo type="num" val="1"/>
        <color theme="0" tint="-0.34998626667073579"/>
      </dataBar>
      <extLst>
        <ext xmlns:x14="http://schemas.microsoft.com/office/spreadsheetml/2009/9/main" uri="{B025F937-C7B1-47D3-B67F-A62EFF666E3E}">
          <x14:id>{9C691031-D84A-4F80-AC54-3CEF2FC5729D}</x14:id>
        </ext>
      </extLst>
    </cfRule>
  </conditionalFormatting>
  <conditionalFormatting sqref="K29:BN29">
    <cfRule type="expression" dxfId="5" priority="10">
      <formula>AND($E29&lt;=K$6,ROUNDDOWN(($F29-$E29+1)*$H29,0)+$E29-1&gt;=K$6)</formula>
    </cfRule>
    <cfRule type="expression" dxfId="4" priority="11">
      <formula>AND(NOT(ISBLANK($E29)),$E29&lt;=K$6,$F29&gt;=K$6)</formula>
    </cfRule>
  </conditionalFormatting>
  <conditionalFormatting sqref="K29:BN29">
    <cfRule type="expression" dxfId="3" priority="9">
      <formula>K$6=TODAY()</formula>
    </cfRule>
  </conditionalFormatting>
  <conditionalFormatting sqref="H26">
    <cfRule type="dataBar" priority="4">
      <dataBar>
        <cfvo type="num" val="0"/>
        <cfvo type="num" val="1"/>
        <color theme="0" tint="-0.34998626667073579"/>
      </dataBar>
      <extLst>
        <ext xmlns:x14="http://schemas.microsoft.com/office/spreadsheetml/2009/9/main" uri="{B025F937-C7B1-47D3-B67F-A62EFF666E3E}">
          <x14:id>{E255300E-6252-4183-99FB-E10F4F23AD9A}</x14:id>
        </ext>
      </extLst>
    </cfRule>
  </conditionalFormatting>
  <conditionalFormatting sqref="K26:BN26">
    <cfRule type="expression" dxfId="2" priority="6">
      <formula>AND($E26&lt;=K$6,ROUNDDOWN(($F26-$E26+1)*$H26,0)+$E26-1&gt;=K$6)</formula>
    </cfRule>
    <cfRule type="expression" dxfId="1" priority="7">
      <formula>AND(NOT(ISBLANK($E26)),$E26&lt;=K$6,$F26&gt;=K$6)</formula>
    </cfRule>
  </conditionalFormatting>
  <conditionalFormatting sqref="K26:BN26">
    <cfRule type="expression" dxfId="0" priority="5">
      <formula>K$6=TODAY()</formula>
    </cfRule>
  </conditionalFormatting>
  <conditionalFormatting sqref="H43:H45">
    <cfRule type="dataBar" priority="3">
      <dataBar>
        <cfvo type="num" val="0"/>
        <cfvo type="num" val="1"/>
        <color theme="0" tint="-0.34998626667073579"/>
      </dataBar>
      <extLst>
        <ext xmlns:x14="http://schemas.microsoft.com/office/spreadsheetml/2009/9/main" uri="{B025F937-C7B1-47D3-B67F-A62EFF666E3E}">
          <x14:id>{AFB15723-C41E-420F-8859-EF9D38AA5763}</x14:id>
        </ext>
      </extLst>
    </cfRule>
  </conditionalFormatting>
  <conditionalFormatting sqref="H47:H50">
    <cfRule type="dataBar" priority="2">
      <dataBar>
        <cfvo type="num" val="0"/>
        <cfvo type="num" val="1"/>
        <color theme="0" tint="-0.34998626667073579"/>
      </dataBar>
      <extLst>
        <ext xmlns:x14="http://schemas.microsoft.com/office/spreadsheetml/2009/9/main" uri="{B025F937-C7B1-47D3-B67F-A62EFF666E3E}">
          <x14:id>{45499DC7-6FD0-44EE-94C5-0563A13D319C}</x14:id>
        </ext>
      </extLst>
    </cfRule>
  </conditionalFormatting>
  <conditionalFormatting sqref="H52:H60">
    <cfRule type="dataBar" priority="1">
      <dataBar>
        <cfvo type="num" val="0"/>
        <cfvo type="num" val="1"/>
        <color theme="0" tint="-0.34998626667073579"/>
      </dataBar>
      <extLst>
        <ext xmlns:x14="http://schemas.microsoft.com/office/spreadsheetml/2009/9/main" uri="{B025F937-C7B1-47D3-B67F-A62EFF666E3E}">
          <x14:id>{6288C164-1C0F-4AA0-85F9-B23A5E3E8751}</x14:id>
        </ext>
      </extLst>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Gantt Chart Template © 2006-2018 by Vertex42.com." xr:uid="{00000000-0004-0000-0000-000000000000}"/>
  </hyperlinks>
  <pageMargins left="0.25" right="0.25" top="0.5" bottom="0.5" header="0.5" footer="0.25"/>
  <pageSetup scale="63" fitToHeight="0" orientation="landscape" r:id="rId2"/>
  <headerFooter alignWithMargins="0"/>
  <ignoredErrors>
    <ignoredError sqref="G13:H14 A64 E62:H63 G15:G16 G64:G67 B62:B63"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H62:H67 H8:H16 H19:H21 H23</xm:sqref>
        </x14:conditionalFormatting>
        <x14:conditionalFormatting xmlns:xm="http://schemas.microsoft.com/office/excel/2006/main">
          <x14:cfRule type="dataBar" id="{1DB5AECD-A891-4BDE-9990-2C51202B1FC3}">
            <x14:dataBar minLength="0" maxLength="100" gradient="0">
              <x14:cfvo type="num">
                <xm:f>0</xm:f>
              </x14:cfvo>
              <x14:cfvo type="num">
                <xm:f>1</xm:f>
              </x14:cfvo>
              <x14:negativeFillColor rgb="FFFF0000"/>
              <x14:axisColor rgb="FF000000"/>
            </x14:dataBar>
          </x14:cfRule>
          <xm:sqref>H18</xm:sqref>
        </x14:conditionalFormatting>
        <x14:conditionalFormatting xmlns:xm="http://schemas.microsoft.com/office/excel/2006/main">
          <x14:cfRule type="dataBar" id="{EBD4449F-A85A-4D54-A29D-C83E769CFA60}">
            <x14:dataBar minLength="0" maxLength="100" gradient="0">
              <x14:cfvo type="num">
                <xm:f>0</xm:f>
              </x14:cfvo>
              <x14:cfvo type="num">
                <xm:f>1</xm:f>
              </x14:cfvo>
              <x14:negativeFillColor rgb="FFFF0000"/>
              <x14:axisColor rgb="FF000000"/>
            </x14:dataBar>
          </x14:cfRule>
          <xm:sqref>H39:H41</xm:sqref>
        </x14:conditionalFormatting>
        <x14:conditionalFormatting xmlns:xm="http://schemas.microsoft.com/office/excel/2006/main">
          <x14:cfRule type="dataBar" id="{47DB31AA-F0E8-4023-8CDA-C27C9E77A068}">
            <x14:dataBar minLength="0" maxLength="100" gradient="0">
              <x14:cfvo type="num">
                <xm:f>0</xm:f>
              </x14:cfvo>
              <x14:cfvo type="num">
                <xm:f>1</xm:f>
              </x14:cfvo>
              <x14:negativeFillColor rgb="FFFF0000"/>
              <x14:axisColor rgb="FF000000"/>
            </x14:dataBar>
          </x14:cfRule>
          <xm:sqref>H38</xm:sqref>
        </x14:conditionalFormatting>
        <x14:conditionalFormatting xmlns:xm="http://schemas.microsoft.com/office/excel/2006/main">
          <x14:cfRule type="dataBar" id="{3B85562B-50D4-4630-B6AE-1CE0A73084E3}">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5721A7FA-3617-4FFC-B364-F152E49062DF}">
            <x14:dataBar minLength="0" maxLength="100" gradient="0">
              <x14:cfvo type="num">
                <xm:f>0</xm:f>
              </x14:cfvo>
              <x14:cfvo type="num">
                <xm:f>1</xm:f>
              </x14:cfvo>
              <x14:negativeFillColor rgb="FFFF0000"/>
              <x14:axisColor rgb="FF000000"/>
            </x14:dataBar>
          </x14:cfRule>
          <xm:sqref>H34:H36</xm:sqref>
        </x14:conditionalFormatting>
        <x14:conditionalFormatting xmlns:xm="http://schemas.microsoft.com/office/excel/2006/main">
          <x14:cfRule type="dataBar" id="{DC381696-276C-4AB1-8450-40A87DD041D8}">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A5BC9663-AAC7-4EE0-856D-A98214B09F2C}">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19C8D059-DCEF-48A3-AB2B-9B5BEDB019E3}">
            <x14:dataBar minLength="0" maxLength="100" gradient="0">
              <x14:cfvo type="num">
                <xm:f>0</xm:f>
              </x14:cfvo>
              <x14:cfvo type="num">
                <xm:f>1</xm:f>
              </x14:cfvo>
              <x14:negativeFillColor rgb="FFFF0000"/>
              <x14:axisColor rgb="FF000000"/>
            </x14:dataBar>
          </x14:cfRule>
          <xm:sqref>H17</xm:sqref>
        </x14:conditionalFormatting>
        <x14:conditionalFormatting xmlns:xm="http://schemas.microsoft.com/office/excel/2006/main">
          <x14:cfRule type="dataBar" id="{1DA15DE3-C04A-414C-9DA1-BF39136993F6}">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7ACE5BC8-66A5-4DE0-B76C-1CBF1520417F}">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91DBFD2B-5CB2-487E-85C9-50A1749F481B}">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AE84415B-3DB7-461F-96D3-0A0BD4E197D8}">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B9B36C06-7DC4-489E-A393-80C8F1259BA5}">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9C691031-D84A-4F80-AC54-3CEF2FC5729D}">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E255300E-6252-4183-99FB-E10F4F23AD9A}">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AFB15723-C41E-420F-8859-EF9D38AA5763}">
            <x14:dataBar minLength="0" maxLength="100" gradient="0">
              <x14:cfvo type="num">
                <xm:f>0</xm:f>
              </x14:cfvo>
              <x14:cfvo type="num">
                <xm:f>1</xm:f>
              </x14:cfvo>
              <x14:negativeFillColor rgb="FFFF0000"/>
              <x14:axisColor rgb="FF000000"/>
            </x14:dataBar>
          </x14:cfRule>
          <xm:sqref>H43:H45</xm:sqref>
        </x14:conditionalFormatting>
        <x14:conditionalFormatting xmlns:xm="http://schemas.microsoft.com/office/excel/2006/main">
          <x14:cfRule type="dataBar" id="{45499DC7-6FD0-44EE-94C5-0563A13D319C}">
            <x14:dataBar minLength="0" maxLength="100" gradient="0">
              <x14:cfvo type="num">
                <xm:f>0</xm:f>
              </x14:cfvo>
              <x14:cfvo type="num">
                <xm:f>1</xm:f>
              </x14:cfvo>
              <x14:negativeFillColor rgb="FFFF0000"/>
              <x14:axisColor rgb="FF000000"/>
            </x14:dataBar>
          </x14:cfRule>
          <xm:sqref>H47:H50</xm:sqref>
        </x14:conditionalFormatting>
        <x14:conditionalFormatting xmlns:xm="http://schemas.microsoft.com/office/excel/2006/main">
          <x14:cfRule type="dataBar" id="{6288C164-1C0F-4AA0-85F9-B23A5E3E8751}">
            <x14:dataBar minLength="0" maxLength="100" gradient="0">
              <x14:cfvo type="num">
                <xm:f>0</xm:f>
              </x14:cfvo>
              <x14:cfvo type="num">
                <xm:f>1</xm:f>
              </x14:cfvo>
              <x14:negativeFillColor rgb="FFFF0000"/>
              <x14:axisColor rgb="FF000000"/>
            </x14:dataBar>
          </x14:cfRule>
          <xm:sqref>H52:H60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showGridLines="0" workbookViewId="0">
      <selection activeCell="A2" sqref="A2"/>
    </sheetView>
  </sheetViews>
  <sheetFormatPr defaultRowHeight="12.75" x14ac:dyDescent="0.2"/>
  <cols>
    <col min="1" max="1" width="5.5703125" style="16" customWidth="1"/>
    <col min="2" max="2" width="37.7109375" style="16" customWidth="1"/>
    <col min="3" max="3" width="55.140625" style="16" customWidth="1"/>
    <col min="4" max="7" width="8.85546875" style="16"/>
  </cols>
  <sheetData>
    <row r="1" spans="1:3" ht="30" customHeight="1" x14ac:dyDescent="0.2">
      <c r="A1" s="34" t="s">
        <v>23</v>
      </c>
    </row>
    <row r="4" spans="1:3" x14ac:dyDescent="0.2">
      <c r="C4" s="23" t="s">
        <v>31</v>
      </c>
    </row>
    <row r="5" spans="1:3" x14ac:dyDescent="0.2">
      <c r="C5" s="20" t="s">
        <v>32</v>
      </c>
    </row>
    <row r="6" spans="1:3" x14ac:dyDescent="0.2">
      <c r="C6" s="20"/>
    </row>
    <row r="7" spans="1:3" ht="18" x14ac:dyDescent="0.25">
      <c r="C7" s="24" t="s">
        <v>52</v>
      </c>
    </row>
    <row r="8" spans="1:3" x14ac:dyDescent="0.2">
      <c r="C8" s="25" t="s">
        <v>50</v>
      </c>
    </row>
    <row r="10" spans="1:3" x14ac:dyDescent="0.2">
      <c r="C10" s="20" t="s">
        <v>49</v>
      </c>
    </row>
    <row r="11" spans="1:3" x14ac:dyDescent="0.2">
      <c r="C11" s="20" t="s">
        <v>48</v>
      </c>
    </row>
    <row r="13" spans="1:3" ht="18" x14ac:dyDescent="0.25">
      <c r="C13" s="24" t="s">
        <v>47</v>
      </c>
    </row>
    <row r="16" spans="1:3" ht="15.75" x14ac:dyDescent="0.25">
      <c r="A16" s="27" t="s">
        <v>25</v>
      </c>
    </row>
    <row r="17" spans="2:2" s="16" customFormat="1" x14ac:dyDescent="0.2"/>
    <row r="18" spans="2:2" ht="15" x14ac:dyDescent="0.25">
      <c r="B18" s="26" t="s">
        <v>36</v>
      </c>
    </row>
    <row r="19" spans="2:2" x14ac:dyDescent="0.2">
      <c r="B19" s="20" t="s">
        <v>42</v>
      </c>
    </row>
    <row r="20" spans="2:2" x14ac:dyDescent="0.2">
      <c r="B20" s="20" t="s">
        <v>43</v>
      </c>
    </row>
    <row r="22" spans="2:2" s="16" customFormat="1" ht="15" x14ac:dyDescent="0.25">
      <c r="B22" s="26" t="s">
        <v>44</v>
      </c>
    </row>
    <row r="23" spans="2:2" s="16" customFormat="1" x14ac:dyDescent="0.2">
      <c r="B23" s="20" t="s">
        <v>45</v>
      </c>
    </row>
    <row r="24" spans="2:2" s="16" customFormat="1" x14ac:dyDescent="0.2">
      <c r="B24" s="20" t="s">
        <v>46</v>
      </c>
    </row>
    <row r="26" spans="2:2" s="16" customFormat="1" ht="15" x14ac:dyDescent="0.25">
      <c r="B26" s="26" t="s">
        <v>33</v>
      </c>
    </row>
    <row r="27" spans="2:2" s="16" customFormat="1" x14ac:dyDescent="0.2">
      <c r="B27" s="20" t="s">
        <v>37</v>
      </c>
    </row>
    <row r="28" spans="2:2" s="16" customFormat="1" x14ac:dyDescent="0.2">
      <c r="B28" s="20" t="s">
        <v>38</v>
      </c>
    </row>
    <row r="29" spans="2:2" x14ac:dyDescent="0.2">
      <c r="B29" s="20" t="s">
        <v>40</v>
      </c>
    </row>
    <row r="30" spans="2:2" x14ac:dyDescent="0.2">
      <c r="B30" s="16" t="s">
        <v>26</v>
      </c>
    </row>
    <row r="31" spans="2:2" x14ac:dyDescent="0.2">
      <c r="B31" s="16" t="s">
        <v>27</v>
      </c>
    </row>
    <row r="32" spans="2:2" x14ac:dyDescent="0.2">
      <c r="B32" s="16" t="s">
        <v>28</v>
      </c>
    </row>
    <row r="34" spans="2:2" ht="15" x14ac:dyDescent="0.25">
      <c r="B34" s="26" t="s">
        <v>29</v>
      </c>
    </row>
    <row r="35" spans="2:2" x14ac:dyDescent="0.2">
      <c r="B35" s="20" t="s">
        <v>129</v>
      </c>
    </row>
    <row r="36" spans="2:2" x14ac:dyDescent="0.2">
      <c r="B36" s="20" t="s">
        <v>130</v>
      </c>
    </row>
    <row r="37" spans="2:2" x14ac:dyDescent="0.2">
      <c r="B37" s="20" t="s">
        <v>131</v>
      </c>
    </row>
    <row r="39" spans="2:2" ht="15" x14ac:dyDescent="0.25">
      <c r="B39" s="26" t="s">
        <v>30</v>
      </c>
    </row>
    <row r="40" spans="2:2" x14ac:dyDescent="0.2">
      <c r="B40" s="20" t="s">
        <v>41</v>
      </c>
    </row>
    <row r="42" spans="2:2" s="16" customFormat="1" ht="15" x14ac:dyDescent="0.25">
      <c r="B42" s="26" t="s">
        <v>34</v>
      </c>
    </row>
    <row r="43" spans="2:2" s="16" customFormat="1" x14ac:dyDescent="0.2">
      <c r="B43" s="20" t="s">
        <v>132</v>
      </c>
    </row>
    <row r="44" spans="2:2" s="16" customFormat="1" x14ac:dyDescent="0.2">
      <c r="B44" s="20" t="s">
        <v>35</v>
      </c>
    </row>
    <row r="45" spans="2:2" s="16" customFormat="1" x14ac:dyDescent="0.2"/>
    <row r="46" spans="2:2" ht="18" x14ac:dyDescent="0.25">
      <c r="B46" s="24" t="s">
        <v>24</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topLeftCell="A28" workbookViewId="0">
      <selection activeCell="B32" sqref="B32"/>
    </sheetView>
  </sheetViews>
  <sheetFormatPr defaultColWidth="8.85546875" defaultRowHeight="12.75" x14ac:dyDescent="0.2"/>
  <cols>
    <col min="1" max="1" width="5.5703125" style="7" customWidth="1"/>
    <col min="2" max="2" width="90.42578125" style="7" customWidth="1"/>
    <col min="3" max="3" width="16.42578125" style="7" bestFit="1" customWidth="1"/>
    <col min="4" max="16384" width="8.85546875" style="7"/>
  </cols>
  <sheetData>
    <row r="1" spans="1:3" ht="30" customHeight="1" x14ac:dyDescent="0.2">
      <c r="A1" s="39" t="s">
        <v>124</v>
      </c>
      <c r="B1" s="40"/>
      <c r="C1" s="41"/>
    </row>
    <row r="2" spans="1:3" ht="14.25" x14ac:dyDescent="0.2">
      <c r="A2" s="121" t="s">
        <v>50</v>
      </c>
      <c r="B2" s="9"/>
      <c r="C2" s="8"/>
    </row>
    <row r="3" spans="1:3" s="20" customFormat="1" x14ac:dyDescent="0.2">
      <c r="A3" s="8"/>
      <c r="B3" s="9"/>
      <c r="C3" s="8"/>
    </row>
    <row r="4" spans="1:3" s="8" customFormat="1" ht="18" x14ac:dyDescent="0.25">
      <c r="A4" s="116" t="s">
        <v>91</v>
      </c>
      <c r="B4" s="38"/>
    </row>
    <row r="5" spans="1:3" s="8" customFormat="1" ht="57" x14ac:dyDescent="0.2">
      <c r="B5" s="122" t="s">
        <v>80</v>
      </c>
    </row>
    <row r="7" spans="1:3" ht="28.5" x14ac:dyDescent="0.2">
      <c r="B7" s="122" t="s">
        <v>92</v>
      </c>
    </row>
    <row r="9" spans="1:3" ht="14.25" x14ac:dyDescent="0.2">
      <c r="B9" s="121" t="s">
        <v>62</v>
      </c>
    </row>
    <row r="11" spans="1:3" ht="28.5" x14ac:dyDescent="0.2">
      <c r="B11" s="120" t="s">
        <v>63</v>
      </c>
    </row>
    <row r="12" spans="1:3" s="20" customFormat="1" x14ac:dyDescent="0.2"/>
    <row r="13" spans="1:3" ht="18" x14ac:dyDescent="0.25">
      <c r="A13" s="156" t="s">
        <v>5</v>
      </c>
      <c r="B13" s="156"/>
    </row>
    <row r="14" spans="1:3" s="20" customFormat="1" x14ac:dyDescent="0.2"/>
    <row r="15" spans="1:3" s="117" customFormat="1" ht="18" x14ac:dyDescent="0.2">
      <c r="A15" s="125"/>
      <c r="B15" s="123" t="s">
        <v>83</v>
      </c>
    </row>
    <row r="16" spans="1:3" s="117" customFormat="1" ht="18" x14ac:dyDescent="0.2">
      <c r="A16" s="125"/>
      <c r="B16" s="124" t="s">
        <v>81</v>
      </c>
      <c r="C16" s="119" t="s">
        <v>4</v>
      </c>
    </row>
    <row r="17" spans="1:3" ht="18" x14ac:dyDescent="0.25">
      <c r="A17" s="126"/>
      <c r="B17" s="124" t="s">
        <v>85</v>
      </c>
    </row>
    <row r="18" spans="1:3" s="20" customFormat="1" ht="18" x14ac:dyDescent="0.25">
      <c r="A18" s="126"/>
      <c r="B18" s="124" t="s">
        <v>93</v>
      </c>
    </row>
    <row r="19" spans="1:3" s="41" customFormat="1" ht="18" x14ac:dyDescent="0.25">
      <c r="A19" s="129"/>
      <c r="B19" s="124" t="s">
        <v>94</v>
      </c>
    </row>
    <row r="20" spans="1:3" s="117" customFormat="1" ht="18" x14ac:dyDescent="0.2">
      <c r="A20" s="125"/>
      <c r="B20" s="123" t="s">
        <v>82</v>
      </c>
      <c r="C20" s="118" t="s">
        <v>3</v>
      </c>
    </row>
    <row r="21" spans="1:3" ht="18" x14ac:dyDescent="0.25">
      <c r="A21" s="126"/>
      <c r="B21" s="124" t="s">
        <v>84</v>
      </c>
    </row>
    <row r="22" spans="1:3" s="8" customFormat="1" ht="18" x14ac:dyDescent="0.25">
      <c r="A22" s="127"/>
      <c r="B22" s="128" t="s">
        <v>86</v>
      </c>
    </row>
    <row r="23" spans="1:3" s="8" customFormat="1" ht="18" x14ac:dyDescent="0.25">
      <c r="A23" s="127"/>
      <c r="B23" s="10"/>
    </row>
    <row r="24" spans="1:3" s="8" customFormat="1" ht="18" x14ac:dyDescent="0.25">
      <c r="A24" s="156" t="s">
        <v>87</v>
      </c>
      <c r="B24" s="156"/>
    </row>
    <row r="25" spans="1:3" s="8" customFormat="1" ht="43.5" x14ac:dyDescent="0.25">
      <c r="A25" s="127"/>
      <c r="B25" s="124" t="s">
        <v>95</v>
      </c>
    </row>
    <row r="26" spans="1:3" s="8" customFormat="1" ht="18" x14ac:dyDescent="0.25">
      <c r="A26" s="127"/>
      <c r="B26" s="124"/>
    </row>
    <row r="27" spans="1:3" s="8" customFormat="1" ht="18" x14ac:dyDescent="0.25">
      <c r="A27" s="127"/>
      <c r="B27" s="145" t="s">
        <v>99</v>
      </c>
    </row>
    <row r="28" spans="1:3" s="8" customFormat="1" ht="18" x14ac:dyDescent="0.25">
      <c r="A28" s="127"/>
      <c r="B28" s="124" t="s">
        <v>88</v>
      </c>
    </row>
    <row r="29" spans="1:3" s="8" customFormat="1" ht="28.5" x14ac:dyDescent="0.25">
      <c r="A29" s="127"/>
      <c r="B29" s="124" t="s">
        <v>90</v>
      </c>
    </row>
    <row r="30" spans="1:3" s="8" customFormat="1" ht="18" x14ac:dyDescent="0.25">
      <c r="A30" s="127"/>
      <c r="B30" s="124"/>
    </row>
    <row r="31" spans="1:3" s="8" customFormat="1" ht="18" x14ac:dyDescent="0.25">
      <c r="A31" s="127"/>
      <c r="B31" s="145" t="s">
        <v>96</v>
      </c>
    </row>
    <row r="32" spans="1:3" s="8" customFormat="1" ht="18" x14ac:dyDescent="0.25">
      <c r="A32" s="127"/>
      <c r="B32" s="124" t="s">
        <v>89</v>
      </c>
    </row>
    <row r="33" spans="1:2" s="8" customFormat="1" ht="18" x14ac:dyDescent="0.25">
      <c r="A33" s="127"/>
      <c r="B33" s="124" t="s">
        <v>97</v>
      </c>
    </row>
    <row r="34" spans="1:2" s="8" customFormat="1" ht="18" x14ac:dyDescent="0.25">
      <c r="A34" s="127"/>
      <c r="B34" s="10"/>
    </row>
    <row r="35" spans="1:2" s="8" customFormat="1" ht="28.5" x14ac:dyDescent="0.25">
      <c r="A35" s="127"/>
      <c r="B35" s="124" t="s">
        <v>134</v>
      </c>
    </row>
    <row r="36" spans="1:2" s="8" customFormat="1" ht="18" x14ac:dyDescent="0.25">
      <c r="A36" s="127"/>
      <c r="B36" s="130" t="s">
        <v>98</v>
      </c>
    </row>
    <row r="37" spans="1:2" s="8" customFormat="1" ht="18" x14ac:dyDescent="0.25">
      <c r="A37" s="127"/>
      <c r="B37" s="10"/>
    </row>
    <row r="38" spans="1:2" ht="18" x14ac:dyDescent="0.25">
      <c r="A38" s="156" t="s">
        <v>11</v>
      </c>
      <c r="B38" s="156"/>
    </row>
    <row r="39" spans="1:2" ht="28.5" x14ac:dyDescent="0.2">
      <c r="B39" s="124" t="s">
        <v>101</v>
      </c>
    </row>
    <row r="40" spans="1:2" s="20" customFormat="1" x14ac:dyDescent="0.2"/>
    <row r="41" spans="1:2" s="20" customFormat="1" ht="14.25" x14ac:dyDescent="0.2">
      <c r="B41" s="124" t="s">
        <v>102</v>
      </c>
    </row>
    <row r="42" spans="1:2" s="20" customFormat="1" x14ac:dyDescent="0.2"/>
    <row r="43" spans="1:2" s="20" customFormat="1" ht="28.5" x14ac:dyDescent="0.2">
      <c r="B43" s="124" t="s">
        <v>100</v>
      </c>
    </row>
    <row r="44" spans="1:2" s="20" customFormat="1" x14ac:dyDescent="0.2"/>
    <row r="45" spans="1:2" ht="28.5" x14ac:dyDescent="0.2">
      <c r="B45" s="124" t="s">
        <v>103</v>
      </c>
    </row>
    <row r="46" spans="1:2" x14ac:dyDescent="0.2">
      <c r="B46" s="21"/>
    </row>
    <row r="47" spans="1:2" ht="28.5" x14ac:dyDescent="0.2">
      <c r="B47" s="124" t="s">
        <v>104</v>
      </c>
    </row>
    <row r="48" spans="1:2" x14ac:dyDescent="0.2">
      <c r="B48" s="11"/>
    </row>
    <row r="49" spans="1:2" ht="18" x14ac:dyDescent="0.25">
      <c r="A49" s="156" t="s">
        <v>8</v>
      </c>
      <c r="B49" s="156"/>
    </row>
    <row r="50" spans="1:2" ht="28.5" x14ac:dyDescent="0.2">
      <c r="B50" s="124" t="s">
        <v>135</v>
      </c>
    </row>
    <row r="51" spans="1:2" x14ac:dyDescent="0.2">
      <c r="B51" s="11"/>
    </row>
    <row r="52" spans="1:2" ht="14.25" x14ac:dyDescent="0.2">
      <c r="A52" s="131" t="s">
        <v>12</v>
      </c>
      <c r="B52" s="124" t="s">
        <v>13</v>
      </c>
    </row>
    <row r="53" spans="1:2" ht="14.25" x14ac:dyDescent="0.2">
      <c r="A53" s="131" t="s">
        <v>14</v>
      </c>
      <c r="B53" s="124" t="s">
        <v>15</v>
      </c>
    </row>
    <row r="54" spans="1:2" ht="14.25" x14ac:dyDescent="0.2">
      <c r="A54" s="131" t="s">
        <v>16</v>
      </c>
      <c r="B54" s="124" t="s">
        <v>17</v>
      </c>
    </row>
    <row r="55" spans="1:2" ht="28.5" x14ac:dyDescent="0.2">
      <c r="A55" s="120"/>
      <c r="B55" s="124" t="s">
        <v>105</v>
      </c>
    </row>
    <row r="56" spans="1:2" ht="28.5" x14ac:dyDescent="0.2">
      <c r="A56" s="120"/>
      <c r="B56" s="124" t="s">
        <v>106</v>
      </c>
    </row>
    <row r="57" spans="1:2" ht="14.25" x14ac:dyDescent="0.2">
      <c r="A57" s="131" t="s">
        <v>18</v>
      </c>
      <c r="B57" s="124" t="s">
        <v>19</v>
      </c>
    </row>
    <row r="58" spans="1:2" ht="14.25" x14ac:dyDescent="0.2">
      <c r="A58" s="120"/>
      <c r="B58" s="124" t="s">
        <v>107</v>
      </c>
    </row>
    <row r="59" spans="1:2" ht="14.25" x14ac:dyDescent="0.2">
      <c r="A59" s="120"/>
      <c r="B59" s="124" t="s">
        <v>108</v>
      </c>
    </row>
    <row r="60" spans="1:2" ht="14.25" x14ac:dyDescent="0.2">
      <c r="A60" s="131" t="s">
        <v>20</v>
      </c>
      <c r="B60" s="124" t="s">
        <v>21</v>
      </c>
    </row>
    <row r="61" spans="1:2" ht="28.5" x14ac:dyDescent="0.2">
      <c r="A61" s="120"/>
      <c r="B61" s="124" t="s">
        <v>109</v>
      </c>
    </row>
    <row r="62" spans="1:2" ht="14.25" x14ac:dyDescent="0.2">
      <c r="A62" s="131" t="s">
        <v>110</v>
      </c>
      <c r="B62" s="124" t="s">
        <v>111</v>
      </c>
    </row>
    <row r="63" spans="1:2" ht="14.25" x14ac:dyDescent="0.2">
      <c r="A63" s="132"/>
      <c r="B63" s="124" t="s">
        <v>112</v>
      </c>
    </row>
    <row r="64" spans="1:2" s="20" customFormat="1" x14ac:dyDescent="0.2">
      <c r="B64" s="12"/>
    </row>
    <row r="65" spans="1:2" s="20" customFormat="1" ht="18" x14ac:dyDescent="0.25">
      <c r="A65" s="156" t="s">
        <v>10</v>
      </c>
      <c r="B65" s="156"/>
    </row>
    <row r="66" spans="1:2" s="20" customFormat="1" ht="42.75" x14ac:dyDescent="0.2">
      <c r="B66" s="124" t="s">
        <v>113</v>
      </c>
    </row>
    <row r="67" spans="1:2" s="20" customFormat="1" x14ac:dyDescent="0.2">
      <c r="B67" s="13"/>
    </row>
    <row r="68" spans="1:2" s="8" customFormat="1" ht="18" x14ac:dyDescent="0.25">
      <c r="A68" s="156" t="s">
        <v>6</v>
      </c>
      <c r="B68" s="156"/>
    </row>
    <row r="69" spans="1:2" s="20" customFormat="1" ht="15" x14ac:dyDescent="0.25">
      <c r="A69" s="139" t="s">
        <v>7</v>
      </c>
      <c r="B69" s="140" t="s">
        <v>114</v>
      </c>
    </row>
    <row r="70" spans="1:2" s="8" customFormat="1" ht="28.5" x14ac:dyDescent="0.2">
      <c r="A70" s="133"/>
      <c r="B70" s="138" t="s">
        <v>116</v>
      </c>
    </row>
    <row r="71" spans="1:2" s="8" customFormat="1" ht="14.25" x14ac:dyDescent="0.2">
      <c r="A71" s="133"/>
      <c r="B71" s="134"/>
    </row>
    <row r="72" spans="1:2" s="20" customFormat="1" ht="15" x14ac:dyDescent="0.25">
      <c r="A72" s="139" t="s">
        <v>7</v>
      </c>
      <c r="B72" s="140" t="s">
        <v>133</v>
      </c>
    </row>
    <row r="73" spans="1:2" s="8" customFormat="1" ht="28.5" x14ac:dyDescent="0.2">
      <c r="A73" s="133"/>
      <c r="B73" s="138" t="s">
        <v>137</v>
      </c>
    </row>
    <row r="74" spans="1:2" s="8" customFormat="1" ht="14.25" x14ac:dyDescent="0.2">
      <c r="A74" s="133"/>
      <c r="B74" s="134"/>
    </row>
    <row r="75" spans="1:2" ht="15" x14ac:dyDescent="0.25">
      <c r="A75" s="139" t="s">
        <v>7</v>
      </c>
      <c r="B75" s="142" t="s">
        <v>119</v>
      </c>
    </row>
    <row r="76" spans="1:2" s="8" customFormat="1" ht="42.75" x14ac:dyDescent="0.2">
      <c r="A76" s="133"/>
      <c r="B76" s="122" t="s">
        <v>136</v>
      </c>
    </row>
    <row r="77" spans="1:2" ht="14.25" x14ac:dyDescent="0.2">
      <c r="A77" s="132"/>
      <c r="B77" s="132"/>
    </row>
    <row r="78" spans="1:2" s="20" customFormat="1" ht="15" x14ac:dyDescent="0.25">
      <c r="A78" s="139" t="s">
        <v>7</v>
      </c>
      <c r="B78" s="142" t="s">
        <v>125</v>
      </c>
    </row>
    <row r="79" spans="1:2" s="8" customFormat="1" ht="28.5" x14ac:dyDescent="0.2">
      <c r="A79" s="133"/>
      <c r="B79" s="122" t="s">
        <v>120</v>
      </c>
    </row>
    <row r="80" spans="1:2" s="20" customFormat="1" ht="14.25" x14ac:dyDescent="0.2">
      <c r="A80" s="132"/>
      <c r="B80" s="132"/>
    </row>
    <row r="81" spans="1:2" ht="15" x14ac:dyDescent="0.25">
      <c r="A81" s="139" t="s">
        <v>7</v>
      </c>
      <c r="B81" s="142" t="s">
        <v>126</v>
      </c>
    </row>
    <row r="82" spans="1:2" s="8" customFormat="1" ht="14.25" x14ac:dyDescent="0.2">
      <c r="A82" s="133"/>
      <c r="B82" s="137" t="s">
        <v>121</v>
      </c>
    </row>
    <row r="83" spans="1:2" s="8" customFormat="1" ht="14.25" x14ac:dyDescent="0.2">
      <c r="A83" s="133"/>
      <c r="B83" s="137" t="s">
        <v>122</v>
      </c>
    </row>
    <row r="84" spans="1:2" s="8" customFormat="1" ht="14.25" x14ac:dyDescent="0.2">
      <c r="A84" s="133"/>
      <c r="B84" s="137" t="s">
        <v>123</v>
      </c>
    </row>
    <row r="85" spans="1:2" ht="15" x14ac:dyDescent="0.25">
      <c r="A85" s="132"/>
      <c r="B85" s="136"/>
    </row>
    <row r="86" spans="1:2" ht="15" x14ac:dyDescent="0.25">
      <c r="A86" s="139" t="s">
        <v>7</v>
      </c>
      <c r="B86" s="142" t="s">
        <v>127</v>
      </c>
    </row>
    <row r="87" spans="1:2" s="8" customFormat="1" ht="42.75" x14ac:dyDescent="0.2">
      <c r="A87" s="133"/>
      <c r="B87" s="122" t="s">
        <v>115</v>
      </c>
    </row>
    <row r="88" spans="1:2" s="8" customFormat="1" ht="14.25" x14ac:dyDescent="0.2">
      <c r="A88" s="133"/>
      <c r="B88" s="135" t="s">
        <v>117</v>
      </c>
    </row>
    <row r="89" spans="1:2" s="8" customFormat="1" ht="57" x14ac:dyDescent="0.2">
      <c r="A89" s="133"/>
      <c r="B89" s="141" t="s">
        <v>118</v>
      </c>
    </row>
    <row r="90" spans="1:2" ht="14.25" x14ac:dyDescent="0.2">
      <c r="A90" s="132"/>
      <c r="B90" s="132"/>
    </row>
    <row r="91" spans="1:2" ht="15" x14ac:dyDescent="0.25">
      <c r="A91" s="139" t="s">
        <v>7</v>
      </c>
      <c r="B91" s="144" t="s">
        <v>128</v>
      </c>
    </row>
    <row r="92" spans="1:2" ht="28.5" x14ac:dyDescent="0.2">
      <c r="A92" s="120"/>
      <c r="B92" s="137" t="s">
        <v>22</v>
      </c>
    </row>
    <row r="94" spans="1:2" x14ac:dyDescent="0.2">
      <c r="A94" s="28" t="s">
        <v>55</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workbookViewId="0">
      <selection activeCell="A2" sqref="A2"/>
    </sheetView>
  </sheetViews>
  <sheetFormatPr defaultColWidth="8.85546875" defaultRowHeight="12.75" x14ac:dyDescent="0.2"/>
  <cols>
    <col min="1" max="1" width="5.5703125" style="20" customWidth="1"/>
    <col min="2" max="2" width="82.140625" style="20" customWidth="1"/>
    <col min="3" max="16384" width="8.85546875" style="16"/>
  </cols>
  <sheetData>
    <row r="1" spans="1:4" ht="30" customHeight="1" x14ac:dyDescent="0.2">
      <c r="A1" s="39" t="s">
        <v>53</v>
      </c>
      <c r="B1" s="39"/>
      <c r="C1" s="44"/>
      <c r="D1" s="44"/>
    </row>
    <row r="2" spans="1:4" ht="15" x14ac:dyDescent="0.2">
      <c r="A2" s="41"/>
      <c r="B2" s="45"/>
      <c r="C2" s="44"/>
      <c r="D2" s="44"/>
    </row>
    <row r="3" spans="1:4" ht="15" x14ac:dyDescent="0.2">
      <c r="A3" s="42"/>
      <c r="B3" s="35" t="s">
        <v>54</v>
      </c>
      <c r="C3" s="43"/>
    </row>
    <row r="4" spans="1:4" ht="14.25" x14ac:dyDescent="0.2">
      <c r="A4" s="14"/>
      <c r="B4" s="37" t="s">
        <v>50</v>
      </c>
      <c r="C4" s="15"/>
    </row>
    <row r="5" spans="1:4" ht="15" x14ac:dyDescent="0.2">
      <c r="A5" s="14"/>
      <c r="B5" s="17"/>
      <c r="C5" s="15"/>
    </row>
    <row r="6" spans="1:4" ht="15.75" x14ac:dyDescent="0.25">
      <c r="A6" s="14"/>
      <c r="B6" s="18" t="s">
        <v>55</v>
      </c>
      <c r="C6" s="15"/>
    </row>
    <row r="7" spans="1:4" ht="15" x14ac:dyDescent="0.2">
      <c r="A7" s="14"/>
      <c r="B7" s="17"/>
      <c r="C7" s="15"/>
    </row>
    <row r="8" spans="1:4" ht="30" x14ac:dyDescent="0.2">
      <c r="A8" s="14"/>
      <c r="B8" s="17" t="s">
        <v>56</v>
      </c>
      <c r="C8" s="15"/>
    </row>
    <row r="9" spans="1:4" ht="15" x14ac:dyDescent="0.2">
      <c r="A9" s="14"/>
      <c r="B9" s="17"/>
      <c r="C9" s="15"/>
    </row>
    <row r="10" spans="1:4" ht="46.5" x14ac:dyDescent="0.25">
      <c r="A10" s="14"/>
      <c r="B10" s="17" t="s">
        <v>57</v>
      </c>
      <c r="C10" s="15"/>
    </row>
    <row r="11" spans="1:4" ht="15" x14ac:dyDescent="0.2">
      <c r="A11" s="14"/>
      <c r="B11" s="17"/>
      <c r="C11" s="15"/>
    </row>
    <row r="12" spans="1:4" ht="45" x14ac:dyDescent="0.2">
      <c r="A12" s="14"/>
      <c r="B12" s="17" t="s">
        <v>58</v>
      </c>
      <c r="C12" s="15"/>
    </row>
    <row r="13" spans="1:4" ht="15" x14ac:dyDescent="0.2">
      <c r="A13" s="14"/>
      <c r="B13" s="17"/>
      <c r="C13" s="15"/>
    </row>
    <row r="14" spans="1:4" ht="60" x14ac:dyDescent="0.2">
      <c r="A14" s="14"/>
      <c r="B14" s="17" t="s">
        <v>59</v>
      </c>
      <c r="C14" s="15"/>
    </row>
    <row r="15" spans="1:4" ht="15" x14ac:dyDescent="0.2">
      <c r="A15" s="14"/>
      <c r="B15" s="17"/>
      <c r="C15" s="15"/>
    </row>
    <row r="16" spans="1:4" ht="30.75" x14ac:dyDescent="0.2">
      <c r="A16" s="14"/>
      <c r="B16" s="17" t="s">
        <v>60</v>
      </c>
      <c r="C16" s="15"/>
    </row>
    <row r="17" spans="1:3" ht="15" x14ac:dyDescent="0.2">
      <c r="A17" s="14"/>
      <c r="B17" s="17"/>
      <c r="C17" s="15"/>
    </row>
    <row r="18" spans="1:3" ht="15.75" x14ac:dyDescent="0.25">
      <c r="A18" s="14"/>
      <c r="B18" s="18" t="s">
        <v>61</v>
      </c>
      <c r="C18" s="15"/>
    </row>
    <row r="19" spans="1:3" ht="15" x14ac:dyDescent="0.2">
      <c r="A19" s="14"/>
      <c r="B19" s="36" t="s">
        <v>51</v>
      </c>
      <c r="C19" s="15"/>
    </row>
    <row r="20" spans="1:3" ht="15" x14ac:dyDescent="0.2">
      <c r="A20" s="14"/>
      <c r="B20" s="19"/>
      <c r="C20" s="15"/>
    </row>
    <row r="21" spans="1:3" x14ac:dyDescent="0.2">
      <c r="A21" s="14"/>
      <c r="B21" s="14"/>
      <c r="C21" s="15"/>
    </row>
    <row r="22" spans="1:3" x14ac:dyDescent="0.2">
      <c r="A22" s="14"/>
      <c r="B22" s="14"/>
      <c r="C22" s="15"/>
    </row>
    <row r="23" spans="1:3" x14ac:dyDescent="0.2">
      <c r="A23" s="14"/>
      <c r="B23" s="14"/>
      <c r="C23" s="15"/>
    </row>
    <row r="24" spans="1:3" x14ac:dyDescent="0.2">
      <c r="A24" s="14"/>
      <c r="B24" s="14"/>
      <c r="C24" s="15"/>
    </row>
    <row r="25" spans="1:3" x14ac:dyDescent="0.2">
      <c r="A25" s="14"/>
      <c r="B25" s="14"/>
      <c r="C25" s="15"/>
    </row>
    <row r="26" spans="1:3" x14ac:dyDescent="0.2">
      <c r="A26" s="14"/>
      <c r="B26" s="14"/>
      <c r="C26" s="15"/>
    </row>
    <row r="27" spans="1:3" x14ac:dyDescent="0.2">
      <c r="A27" s="14"/>
      <c r="B27" s="14"/>
      <c r="C27" s="15"/>
    </row>
    <row r="28" spans="1:3" x14ac:dyDescent="0.2">
      <c r="A28" s="14"/>
      <c r="B28" s="14"/>
      <c r="C28" s="15"/>
    </row>
    <row r="29" spans="1:3" x14ac:dyDescent="0.2">
      <c r="A29" s="14"/>
      <c r="B29" s="14"/>
      <c r="C29" s="15"/>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GanttChart</vt:lpstr>
      <vt:lpstr>GanttChartPro</vt:lpstr>
      <vt:lpstr>Help</vt:lpstr>
      <vt:lpstr>TermsOfUse</vt:lpstr>
      <vt:lpstr>GanttChart!Afdrukbereik</vt:lpstr>
      <vt:lpstr>GanttChartPro!Afdrukbereik</vt:lpstr>
      <vt:lpstr>GanttChart!Afdruktitels</vt:lpstr>
      <vt:lpstr>GanttChart!prevWBS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Gebruiker</cp:lastModifiedBy>
  <cp:lastPrinted>2018-02-12T20:25:38Z</cp:lastPrinted>
  <dcterms:created xsi:type="dcterms:W3CDTF">2010-06-09T16:05:03Z</dcterms:created>
  <dcterms:modified xsi:type="dcterms:W3CDTF">2020-03-05T01:39:31Z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